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eux nationaux\"/>
    </mc:Choice>
  </mc:AlternateContent>
  <bookViews>
    <workbookView xWindow="-120" yWindow="-120" windowWidth="20730" windowHeight="11160" tabRatio="589" firstSheet="10" activeTab="11"/>
  </bookViews>
  <sheets>
    <sheet name="Poule A (H)" sheetId="6" r:id="rId1"/>
    <sheet name="Poule B (H)" sheetId="7" r:id="rId2"/>
    <sheet name="Phases finales (H)" sheetId="3" r:id="rId3"/>
    <sheet name="Poule (F)" sheetId="4" r:id="rId4"/>
    <sheet name="Phases finales (F)" sheetId="5" r:id="rId5"/>
    <sheet name="Poule A (M)" sheetId="9" r:id="rId6"/>
    <sheet name="Poule B (M)" sheetId="10" r:id="rId7"/>
    <sheet name="Poule C (M)" sheetId="11" r:id="rId8"/>
    <sheet name="Poule D (M)" sheetId="12" r:id="rId9"/>
    <sheet name="Poule Principale 1" sheetId="13" r:id="rId10"/>
    <sheet name="Poule Principale 2" sheetId="14" r:id="rId11"/>
    <sheet name="Poule 9-12" sheetId="15" r:id="rId12"/>
    <sheet name="Poule 13-17" sheetId="16" r:id="rId13"/>
    <sheet name="Phases finales (M)" sheetId="17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1" l="1"/>
  <c r="M14" i="4"/>
  <c r="M11" i="4"/>
  <c r="D23" i="6"/>
  <c r="D25" i="7" l="1"/>
  <c r="G22" i="7"/>
  <c r="D22" i="7"/>
  <c r="D20" i="7"/>
  <c r="G25" i="7"/>
  <c r="G24" i="7"/>
  <c r="D24" i="7"/>
  <c r="D23" i="7"/>
  <c r="G21" i="7"/>
  <c r="G20" i="7"/>
  <c r="D21" i="6"/>
  <c r="G20" i="6"/>
  <c r="G25" i="6"/>
  <c r="D25" i="6"/>
  <c r="G24" i="6"/>
  <c r="D24" i="6"/>
  <c r="G23" i="6"/>
  <c r="G22" i="6"/>
  <c r="D22" i="6"/>
  <c r="G21" i="6"/>
  <c r="J10" i="11" l="1"/>
  <c r="J10" i="9"/>
  <c r="J10" i="4"/>
  <c r="J14" i="6" l="1"/>
  <c r="J12" i="6"/>
  <c r="J10" i="6"/>
  <c r="J14" i="7"/>
  <c r="J13" i="7"/>
  <c r="J12" i="7"/>
  <c r="J11" i="7"/>
  <c r="J10" i="7"/>
  <c r="J14" i="12"/>
  <c r="J13" i="12"/>
  <c r="J12" i="12"/>
  <c r="J11" i="12"/>
  <c r="J10" i="12"/>
  <c r="J10" i="13"/>
  <c r="J10" i="14"/>
  <c r="J13" i="15"/>
  <c r="J12" i="15"/>
  <c r="J11" i="15"/>
  <c r="J10" i="15"/>
  <c r="J14" i="16"/>
  <c r="J13" i="16"/>
  <c r="J12" i="16"/>
  <c r="J11" i="16"/>
  <c r="J10" i="16"/>
  <c r="D20" i="16"/>
  <c r="K10" i="15" l="1"/>
  <c r="K10" i="13"/>
  <c r="G29" i="7"/>
  <c r="D29" i="7"/>
  <c r="G28" i="7"/>
  <c r="D28" i="7"/>
  <c r="G27" i="7"/>
  <c r="D27" i="7"/>
  <c r="G26" i="7"/>
  <c r="D26" i="7"/>
  <c r="G23" i="7"/>
  <c r="D21" i="7"/>
  <c r="O15" i="4"/>
  <c r="O14" i="4"/>
  <c r="O13" i="4"/>
  <c r="O12" i="4"/>
  <c r="O11" i="4"/>
  <c r="O10" i="4"/>
  <c r="N10" i="4"/>
  <c r="N12" i="4"/>
  <c r="N13" i="4"/>
  <c r="N14" i="4"/>
  <c r="N15" i="4"/>
  <c r="M15" i="4"/>
  <c r="M13" i="4"/>
  <c r="M12" i="4"/>
  <c r="M10" i="4"/>
  <c r="L10" i="4"/>
  <c r="L11" i="4"/>
  <c r="L12" i="4"/>
  <c r="L13" i="4"/>
  <c r="L14" i="4"/>
  <c r="L15" i="4"/>
  <c r="K15" i="4"/>
  <c r="K14" i="4"/>
  <c r="K13" i="4"/>
  <c r="K12" i="4"/>
  <c r="K11" i="4"/>
  <c r="K10" i="4"/>
  <c r="N11" i="4"/>
  <c r="L12" i="9"/>
  <c r="M12" i="9"/>
  <c r="L12" i="10"/>
  <c r="M12" i="10"/>
  <c r="K10" i="10"/>
  <c r="L12" i="11"/>
  <c r="M12" i="11"/>
  <c r="L11" i="11"/>
  <c r="K11" i="11"/>
  <c r="M10" i="11"/>
  <c r="L10" i="11"/>
  <c r="K10" i="11"/>
  <c r="N14" i="12"/>
  <c r="M14" i="12"/>
  <c r="L14" i="12"/>
  <c r="K14" i="12"/>
  <c r="N13" i="12"/>
  <c r="M13" i="12"/>
  <c r="L13" i="12"/>
  <c r="M12" i="12"/>
  <c r="L12" i="12"/>
  <c r="K12" i="12"/>
  <c r="N11" i="12"/>
  <c r="M11" i="12"/>
  <c r="L11" i="12"/>
  <c r="K11" i="12"/>
  <c r="M10" i="12"/>
  <c r="L12" i="13"/>
  <c r="M13" i="13"/>
  <c r="L13" i="13"/>
  <c r="M12" i="13"/>
  <c r="K12" i="13"/>
  <c r="N12" i="13" s="1"/>
  <c r="L11" i="13"/>
  <c r="K11" i="13"/>
  <c r="N11" i="13" s="1"/>
  <c r="M10" i="13"/>
  <c r="L10" i="13"/>
  <c r="N10" i="13"/>
  <c r="M13" i="14"/>
  <c r="K13" i="14"/>
  <c r="M12" i="14"/>
  <c r="L12" i="14"/>
  <c r="M11" i="14"/>
  <c r="L11" i="14"/>
  <c r="K11" i="14"/>
  <c r="M10" i="14"/>
  <c r="L10" i="14"/>
  <c r="K10" i="14"/>
  <c r="N14" i="16"/>
  <c r="M14" i="16"/>
  <c r="K14" i="16"/>
  <c r="O14" i="16" s="1"/>
  <c r="N13" i="16"/>
  <c r="M13" i="16"/>
  <c r="L13" i="16"/>
  <c r="K13" i="16"/>
  <c r="O13" i="16" s="1"/>
  <c r="N12" i="16"/>
  <c r="M12" i="16"/>
  <c r="L12" i="16"/>
  <c r="K12" i="16"/>
  <c r="N11" i="16"/>
  <c r="M11" i="16"/>
  <c r="L11" i="16"/>
  <c r="K11" i="16"/>
  <c r="N10" i="16"/>
  <c r="M10" i="16"/>
  <c r="L10" i="16"/>
  <c r="K10" i="16"/>
  <c r="G28" i="16"/>
  <c r="D23" i="16"/>
  <c r="J8" i="15"/>
  <c r="M10" i="15"/>
  <c r="L10" i="15"/>
  <c r="N10" i="15"/>
  <c r="M13" i="15"/>
  <c r="L13" i="15"/>
  <c r="K13" i="15"/>
  <c r="M12" i="15"/>
  <c r="K12" i="15"/>
  <c r="M11" i="15"/>
  <c r="L11" i="15"/>
  <c r="K11" i="15"/>
  <c r="D20" i="12"/>
  <c r="G29" i="12"/>
  <c r="D29" i="12"/>
  <c r="G28" i="12"/>
  <c r="D28" i="12"/>
  <c r="G27" i="12"/>
  <c r="D27" i="12"/>
  <c r="G26" i="12"/>
  <c r="D26" i="12"/>
  <c r="G25" i="12"/>
  <c r="D25" i="12"/>
  <c r="G24" i="12"/>
  <c r="D24" i="12"/>
  <c r="G23" i="12"/>
  <c r="D23" i="12"/>
  <c r="G22" i="12"/>
  <c r="D22" i="12"/>
  <c r="G21" i="12"/>
  <c r="D21" i="12"/>
  <c r="G20" i="12"/>
  <c r="K13" i="12"/>
  <c r="N12" i="12"/>
  <c r="K11" i="9"/>
  <c r="K10" i="9"/>
  <c r="D20" i="4"/>
  <c r="G27" i="6"/>
  <c r="D28" i="6"/>
  <c r="G29" i="6"/>
  <c r="D29" i="6"/>
  <c r="G28" i="6"/>
  <c r="D27" i="6"/>
  <c r="G26" i="6"/>
  <c r="D26" i="6"/>
  <c r="D20" i="6"/>
  <c r="O11" i="16" l="1"/>
  <c r="P14" i="4"/>
  <c r="O10" i="16"/>
  <c r="O12" i="16"/>
  <c r="O14" i="12"/>
  <c r="O11" i="12"/>
  <c r="O13" i="12"/>
  <c r="O10" i="12"/>
  <c r="O12" i="12"/>
  <c r="N12" i="15"/>
  <c r="N11" i="15"/>
  <c r="N13" i="15"/>
  <c r="D27" i="16" l="1"/>
  <c r="D29" i="16"/>
  <c r="G29" i="16"/>
  <c r="G27" i="16"/>
  <c r="D24" i="16"/>
  <c r="D22" i="16"/>
  <c r="G26" i="16"/>
  <c r="G24" i="16"/>
  <c r="G21" i="16"/>
  <c r="D25" i="16"/>
  <c r="G23" i="16"/>
  <c r="D21" i="16"/>
  <c r="D26" i="16"/>
  <c r="G20" i="16"/>
  <c r="D28" i="16"/>
  <c r="G25" i="16"/>
  <c r="G22" i="16"/>
  <c r="J8" i="14"/>
  <c r="J8" i="13"/>
  <c r="D19" i="4" l="1"/>
  <c r="M13" i="9" l="1"/>
  <c r="L13" i="9"/>
  <c r="K13" i="9"/>
  <c r="J13" i="9"/>
  <c r="K12" i="9"/>
  <c r="N12" i="9" s="1"/>
  <c r="J12" i="9"/>
  <c r="M11" i="9"/>
  <c r="L11" i="9"/>
  <c r="J11" i="9"/>
  <c r="M10" i="9"/>
  <c r="L10" i="9"/>
  <c r="N10" i="9" s="1"/>
  <c r="L10" i="10"/>
  <c r="N10" i="10"/>
  <c r="M13" i="10"/>
  <c r="L13" i="10"/>
  <c r="K13" i="10"/>
  <c r="N13" i="10" s="1"/>
  <c r="J13" i="10"/>
  <c r="K12" i="10"/>
  <c r="J12" i="10"/>
  <c r="P11" i="10"/>
  <c r="M11" i="10"/>
  <c r="L11" i="10"/>
  <c r="K11" i="10"/>
  <c r="J11" i="10"/>
  <c r="P10" i="10"/>
  <c r="M10" i="10"/>
  <c r="M13" i="11"/>
  <c r="L13" i="11"/>
  <c r="K13" i="11"/>
  <c r="J13" i="11"/>
  <c r="K12" i="11"/>
  <c r="N12" i="11" s="1"/>
  <c r="J12" i="11"/>
  <c r="M11" i="11"/>
  <c r="N11" i="11" s="1"/>
  <c r="J11" i="11"/>
  <c r="N10" i="11"/>
  <c r="K13" i="13"/>
  <c r="N13" i="13" s="1"/>
  <c r="M11" i="13"/>
  <c r="L13" i="14"/>
  <c r="K12" i="14"/>
  <c r="G18" i="15"/>
  <c r="D18" i="15"/>
  <c r="J11" i="14"/>
  <c r="J12" i="14"/>
  <c r="J13" i="14"/>
  <c r="N11" i="9" l="1"/>
  <c r="N11" i="10"/>
  <c r="N13" i="9"/>
  <c r="N13" i="11"/>
  <c r="N11" i="14"/>
  <c r="N10" i="14"/>
  <c r="N13" i="14"/>
  <c r="N12" i="14"/>
  <c r="G23" i="15"/>
  <c r="D23" i="15"/>
  <c r="G22" i="15"/>
  <c r="D22" i="15"/>
  <c r="G21" i="15"/>
  <c r="D21" i="15"/>
  <c r="G20" i="15"/>
  <c r="D20" i="15"/>
  <c r="G19" i="15"/>
  <c r="D19" i="15"/>
  <c r="G23" i="14"/>
  <c r="D23" i="14"/>
  <c r="G22" i="14"/>
  <c r="D22" i="14"/>
  <c r="G21" i="14"/>
  <c r="D21" i="14"/>
  <c r="G20" i="14"/>
  <c r="D20" i="14"/>
  <c r="G19" i="14"/>
  <c r="D19" i="14"/>
  <c r="G18" i="14"/>
  <c r="D18" i="14"/>
  <c r="G23" i="13"/>
  <c r="D23" i="13"/>
  <c r="G22" i="13"/>
  <c r="D22" i="13"/>
  <c r="G21" i="13"/>
  <c r="D21" i="13"/>
  <c r="G20" i="13"/>
  <c r="D20" i="13"/>
  <c r="G19" i="13"/>
  <c r="D19" i="13"/>
  <c r="G18" i="13"/>
  <c r="D18" i="13"/>
  <c r="J13" i="13"/>
  <c r="J12" i="13"/>
  <c r="J11" i="13"/>
  <c r="G23" i="11" l="1"/>
  <c r="D23" i="11"/>
  <c r="G22" i="11"/>
  <c r="D22" i="11"/>
  <c r="G21" i="11"/>
  <c r="D21" i="11"/>
  <c r="G20" i="11"/>
  <c r="G19" i="11"/>
  <c r="D19" i="11"/>
  <c r="G18" i="11"/>
  <c r="D18" i="11"/>
  <c r="G23" i="10"/>
  <c r="D23" i="10"/>
  <c r="G22" i="10"/>
  <c r="D22" i="10"/>
  <c r="G21" i="10"/>
  <c r="D21" i="10"/>
  <c r="G20" i="10"/>
  <c r="D20" i="10"/>
  <c r="G19" i="10"/>
  <c r="D19" i="10"/>
  <c r="G18" i="10"/>
  <c r="D18" i="10"/>
  <c r="G23" i="9"/>
  <c r="D23" i="9"/>
  <c r="G22" i="9"/>
  <c r="D22" i="9"/>
  <c r="G21" i="9"/>
  <c r="D21" i="9"/>
  <c r="G20" i="9"/>
  <c r="D20" i="9"/>
  <c r="G19" i="9"/>
  <c r="D19" i="9"/>
  <c r="G18" i="9"/>
  <c r="D18" i="9"/>
  <c r="G32" i="4" l="1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G19" i="4"/>
  <c r="G18" i="4"/>
  <c r="D18" i="4"/>
  <c r="P15" i="4"/>
  <c r="J15" i="4"/>
  <c r="J14" i="4"/>
  <c r="P13" i="4"/>
  <c r="J13" i="4"/>
  <c r="P12" i="4"/>
  <c r="J12" i="4"/>
  <c r="J11" i="4"/>
  <c r="P10" i="4"/>
  <c r="P11" i="4" l="1"/>
</calcChain>
</file>

<file path=xl/sharedStrings.xml><?xml version="1.0" encoding="utf-8"?>
<sst xmlns="http://schemas.openxmlformats.org/spreadsheetml/2006/main" count="679" uniqueCount="142">
  <si>
    <t>Terrain</t>
  </si>
  <si>
    <t>Date</t>
  </si>
  <si>
    <t>Horaire</t>
  </si>
  <si>
    <t>Rencontres</t>
  </si>
  <si>
    <t>Resultats</t>
  </si>
  <si>
    <t>Poule A</t>
  </si>
  <si>
    <t>3ème poule B</t>
  </si>
  <si>
    <t>Clubs</t>
  </si>
  <si>
    <t>BP</t>
  </si>
  <si>
    <t>BC</t>
  </si>
  <si>
    <t>Diff</t>
  </si>
  <si>
    <t>1 point</t>
  </si>
  <si>
    <t>Classement</t>
  </si>
  <si>
    <t>resultats</t>
  </si>
  <si>
    <t>1er Poule A</t>
  </si>
  <si>
    <t>1er Poule B</t>
  </si>
  <si>
    <t>resultat</t>
  </si>
  <si>
    <t>Demi-finale 1</t>
  </si>
  <si>
    <t>Demi-finale 2</t>
  </si>
  <si>
    <t>Quarts de finale 1</t>
  </si>
  <si>
    <t>Perdant DM1</t>
  </si>
  <si>
    <t>Perdant DM2</t>
  </si>
  <si>
    <t>Vainqueur DM1</t>
  </si>
  <si>
    <t>Vainqueur DM2</t>
  </si>
  <si>
    <t>4ème poule A</t>
  </si>
  <si>
    <t>4ème Poule B</t>
  </si>
  <si>
    <t>2ème poule A</t>
  </si>
  <si>
    <t>2ème poule B</t>
  </si>
  <si>
    <t>3ème poule A</t>
  </si>
  <si>
    <t>10h00</t>
  </si>
  <si>
    <t>13h00</t>
  </si>
  <si>
    <t>M1</t>
  </si>
  <si>
    <t>M2</t>
  </si>
  <si>
    <t>M3</t>
  </si>
  <si>
    <t>M4</t>
  </si>
  <si>
    <t xml:space="preserve">Total </t>
  </si>
  <si>
    <t>M5</t>
  </si>
  <si>
    <t>Poule B</t>
  </si>
  <si>
    <t>Beach-Volley Hommes</t>
  </si>
  <si>
    <t xml:space="preserve">3ème place </t>
  </si>
  <si>
    <t xml:space="preserve">Finale </t>
  </si>
  <si>
    <t>Phases Finales Hommes</t>
  </si>
  <si>
    <t>Phases Finales Femmes</t>
  </si>
  <si>
    <t/>
  </si>
  <si>
    <t>Matchs en 2 sets gagnants de 21 points</t>
  </si>
  <si>
    <t xml:space="preserve">Matchs en 2 sets gagnants de 21 points </t>
  </si>
  <si>
    <t>2 points</t>
  </si>
  <si>
    <t>Phases Finales Mixte</t>
  </si>
  <si>
    <t>4ème</t>
  </si>
  <si>
    <t xml:space="preserve">2ème </t>
  </si>
  <si>
    <t>3ème</t>
  </si>
  <si>
    <t>Badminton Hommes</t>
  </si>
  <si>
    <t>Badminton Femmes</t>
  </si>
  <si>
    <t>8h30</t>
  </si>
  <si>
    <t>Victoire</t>
  </si>
  <si>
    <t>Défaite</t>
  </si>
  <si>
    <t>Matchs de barrages</t>
  </si>
  <si>
    <t>6ème</t>
  </si>
  <si>
    <t>5ème</t>
  </si>
  <si>
    <t>1er</t>
  </si>
  <si>
    <t>Barragiste 1</t>
  </si>
  <si>
    <t>Barragiste 2</t>
  </si>
  <si>
    <t>Badminton Mixte</t>
  </si>
  <si>
    <t>BadmintonMixte</t>
  </si>
  <si>
    <t>Poule C</t>
  </si>
  <si>
    <t>11h30</t>
  </si>
  <si>
    <t>SG</t>
  </si>
  <si>
    <t>SP</t>
  </si>
  <si>
    <t>SA</t>
  </si>
  <si>
    <t>PM</t>
  </si>
  <si>
    <t>PE</t>
  </si>
  <si>
    <t>BRIEFING TOUTES LES EQUIPES 8h00</t>
  </si>
  <si>
    <t>14h30</t>
  </si>
  <si>
    <t>16h00</t>
  </si>
  <si>
    <t>Hall des sports - RD 3 - LE LAMENTIN</t>
  </si>
  <si>
    <t>13h30</t>
  </si>
  <si>
    <t>1 et 2</t>
  </si>
  <si>
    <t>3 et 4</t>
  </si>
  <si>
    <t>Poule Princpipale 2</t>
  </si>
  <si>
    <t>Poule Principale 1</t>
  </si>
  <si>
    <t>Places 9-12</t>
  </si>
  <si>
    <t>Poule 13 -17</t>
  </si>
  <si>
    <t xml:space="preserve">résultats poule D </t>
  </si>
  <si>
    <t>3 et4</t>
  </si>
  <si>
    <t>9h30</t>
  </si>
  <si>
    <t>10h30</t>
  </si>
  <si>
    <t>12h30</t>
  </si>
  <si>
    <t>A PARTIR 13h00</t>
  </si>
  <si>
    <t>1 ET 2</t>
  </si>
  <si>
    <t>5 6 et 7</t>
  </si>
  <si>
    <t>1er Poule Ppale A</t>
  </si>
  <si>
    <t>1er Poule Ppale B</t>
  </si>
  <si>
    <t>2ème Poule Ppale A</t>
  </si>
  <si>
    <t>Matchs de classement 5-8 ème place</t>
  </si>
  <si>
    <t>Perdant 3A/4B</t>
  </si>
  <si>
    <t>Perdant 3B/4A</t>
  </si>
  <si>
    <t>Vainqueur 3A/4B</t>
  </si>
  <si>
    <t>Vainqueur 3B/4A</t>
  </si>
  <si>
    <t>2ème Poule Ppale B</t>
  </si>
  <si>
    <t>Poule D</t>
  </si>
  <si>
    <t>Poule 13-17</t>
  </si>
  <si>
    <t>EDF SED 1</t>
  </si>
  <si>
    <t>CACEM 1</t>
  </si>
  <si>
    <t>DIGICEL</t>
  </si>
  <si>
    <t>Christian Dior 2</t>
  </si>
  <si>
    <t>CT Martinique</t>
  </si>
  <si>
    <t>EDF Martinique</t>
  </si>
  <si>
    <t>Christian Dior 1</t>
  </si>
  <si>
    <t>EDF SED 2</t>
  </si>
  <si>
    <t>CACEM 2</t>
  </si>
  <si>
    <t>SECOTOOLS</t>
  </si>
  <si>
    <t>VEOLIA</t>
  </si>
  <si>
    <t>Chritian Dior</t>
  </si>
  <si>
    <t>CACEM</t>
  </si>
  <si>
    <t>Barreau de Paris</t>
  </si>
  <si>
    <t>EDF SED</t>
  </si>
  <si>
    <t>ASTB 2</t>
  </si>
  <si>
    <t>ASTB 3</t>
  </si>
  <si>
    <t>Christian Dior 3</t>
  </si>
  <si>
    <t>CACEM 3</t>
  </si>
  <si>
    <t>ASTB 1</t>
  </si>
  <si>
    <t>Koubera Rénovation</t>
  </si>
  <si>
    <t>LE MOULIN</t>
  </si>
  <si>
    <t>Rectorat 972</t>
  </si>
  <si>
    <t>Institut Martiniquais du sport</t>
  </si>
  <si>
    <t>à partir de 13h</t>
  </si>
  <si>
    <t>1 à 4</t>
  </si>
  <si>
    <t>CACEM1</t>
  </si>
  <si>
    <t>1&amp;2</t>
  </si>
  <si>
    <t>CHRISTIANDIOR 2</t>
  </si>
  <si>
    <t>Koubera Renovation</t>
  </si>
  <si>
    <t>RECTORAT 972</t>
  </si>
  <si>
    <t xml:space="preserve"> CACEM 3</t>
  </si>
  <si>
    <t>CHRISTIAN DIOR 3</t>
  </si>
  <si>
    <t>CHRITIAN DIOR 1</t>
  </si>
  <si>
    <t>ASTB2</t>
  </si>
  <si>
    <t>CHRISTIAN DIOR 2</t>
  </si>
  <si>
    <t>CACEM2</t>
  </si>
  <si>
    <t>EDF MARTINIQUE</t>
  </si>
  <si>
    <t>HALL DES SPORTS LAMENTIN</t>
  </si>
  <si>
    <t>Christitan Dior 1</t>
  </si>
  <si>
    <t>3 ET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</si>
</sst>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4" fillId="3" borderId="7" xfId="0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hidden="1"/>
    </xf>
    <xf numFmtId="0" fontId="0" fillId="3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0" fillId="0" borderId="1" xfId="0" applyBorder="1"/>
    <xf numFmtId="0" fontId="0" fillId="0" borderId="0" xfId="0" applyFill="1" applyBorder="1"/>
    <xf numFmtId="0" fontId="0" fillId="0" borderId="0" xfId="0" applyAlignment="1" applyProtection="1">
      <alignment vertical="center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0" fillId="3" borderId="7" xfId="0" applyFill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/>
    </xf>
    <xf numFmtId="0" fontId="6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9" fillId="0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3" borderId="2" xfId="0" applyFill="1" applyBorder="1" applyAlignment="1">
      <alignment horizontal="center"/>
    </xf>
    <xf numFmtId="0" fontId="7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>
      <alignment horizontal="center" vertical="center"/>
    </xf>
    <xf numFmtId="16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hidden="1"/>
    </xf>
    <xf numFmtId="0" fontId="0" fillId="3" borderId="1" xfId="0" applyFont="1" applyFill="1" applyBorder="1" applyAlignment="1">
      <alignment horizontal="center" vertical="center"/>
    </xf>
    <xf numFmtId="16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3" borderId="26" xfId="0" applyFont="1" applyFill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/>
      <protection hidden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quotePrefix="1" applyFont="1" applyBorder="1"/>
    <xf numFmtId="0" fontId="0" fillId="0" borderId="0" xfId="0" applyBorder="1"/>
    <xf numFmtId="0" fontId="0" fillId="0" borderId="0" xfId="0" quotePrefix="1" applyBorder="1"/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quotePrefix="1" applyFont="1" applyBorder="1"/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2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hidden="1"/>
    </xf>
    <xf numFmtId="0" fontId="0" fillId="0" borderId="34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3" fillId="4" borderId="1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hidden="1"/>
    </xf>
    <xf numFmtId="0" fontId="14" fillId="4" borderId="1" xfId="0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>
      <alignment horizontal="center"/>
    </xf>
    <xf numFmtId="16" fontId="3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>
      <alignment horizontal="center"/>
    </xf>
    <xf numFmtId="0" fontId="5" fillId="4" borderId="11" xfId="0" applyFont="1" applyFill="1" applyBorder="1" applyAlignment="1" applyProtection="1">
      <alignment horizontal="center"/>
      <protection hidden="1"/>
    </xf>
    <xf numFmtId="0" fontId="0" fillId="4" borderId="7" xfId="0" applyFill="1" applyBorder="1"/>
    <xf numFmtId="0" fontId="9" fillId="4" borderId="1" xfId="0" applyFont="1" applyFill="1" applyBorder="1" applyAlignment="1" applyProtection="1">
      <alignment horizontal="center"/>
      <protection hidden="1"/>
    </xf>
    <xf numFmtId="0" fontId="0" fillId="4" borderId="1" xfId="0" applyFill="1" applyBorder="1"/>
    <xf numFmtId="0" fontId="0" fillId="4" borderId="8" xfId="0" applyFill="1" applyBorder="1"/>
    <xf numFmtId="0" fontId="0" fillId="5" borderId="7" xfId="0" applyFill="1" applyBorder="1"/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 applyProtection="1">
      <alignment horizontal="center"/>
      <protection hidden="1"/>
    </xf>
    <xf numFmtId="0" fontId="0" fillId="5" borderId="1" xfId="0" applyFill="1" applyBorder="1"/>
    <xf numFmtId="0" fontId="0" fillId="5" borderId="8" xfId="0" applyFill="1" applyBorder="1"/>
    <xf numFmtId="0" fontId="3" fillId="4" borderId="1" xfId="0" applyFon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5" fillId="4" borderId="3" xfId="0" applyFont="1" applyFill="1" applyBorder="1" applyAlignment="1" applyProtection="1">
      <alignment horizontal="center"/>
      <protection hidden="1"/>
    </xf>
    <xf numFmtId="0" fontId="5" fillId="4" borderId="28" xfId="0" applyFont="1" applyFill="1" applyBorder="1" applyAlignment="1" applyProtection="1">
      <alignment horizontal="center"/>
      <protection hidden="1"/>
    </xf>
    <xf numFmtId="164" fontId="3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hidden="1"/>
    </xf>
    <xf numFmtId="164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16" fontId="3" fillId="4" borderId="3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" fontId="3" fillId="4" borderId="5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2" fillId="4" borderId="28" xfId="0" applyFont="1" applyFill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44193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361950</xdr:colOff>
      <xdr:row>5</xdr:row>
      <xdr:rowOff>44193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7</xdr:col>
      <xdr:colOff>339206</xdr:colOff>
      <xdr:row>4</xdr:row>
      <xdr:rowOff>19050</xdr:rowOff>
    </xdr:to>
    <xdr:pic>
      <xdr:nvPicPr>
        <xdr:cNvPr id="4" name="Imag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219075</xdr:colOff>
      <xdr:row>0</xdr:row>
      <xdr:rowOff>171450</xdr:rowOff>
    </xdr:from>
    <xdr:to>
      <xdr:col>17</xdr:col>
      <xdr:colOff>424931</xdr:colOff>
      <xdr:row>4</xdr:row>
      <xdr:rowOff>152400</xdr:rowOff>
    </xdr:to>
    <xdr:pic>
      <xdr:nvPicPr>
        <xdr:cNvPr id="5" name="Imag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714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424899</xdr:colOff>
      <xdr:row>3</xdr:row>
      <xdr:rowOff>64547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22913" y="0"/>
          <a:ext cx="1402661" cy="636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129604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70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714789</xdr:colOff>
      <xdr:row>3</xdr:row>
      <xdr:rowOff>129604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0"/>
          <a:ext cx="695739" cy="71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485775</xdr:colOff>
      <xdr:row>0</xdr:row>
      <xdr:rowOff>0</xdr:rowOff>
    </xdr:from>
    <xdr:to>
      <xdr:col>18</xdr:col>
      <xdr:colOff>326336</xdr:colOff>
      <xdr:row>3</xdr:row>
      <xdr:rowOff>64547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25125" y="0"/>
          <a:ext cx="1402661" cy="645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405849</xdr:colOff>
      <xdr:row>3</xdr:row>
      <xdr:rowOff>64547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22913" y="0"/>
          <a:ext cx="1402661" cy="636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129604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70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514350</xdr:colOff>
      <xdr:row>0</xdr:row>
      <xdr:rowOff>47625</xdr:rowOff>
    </xdr:from>
    <xdr:to>
      <xdr:col>18</xdr:col>
      <xdr:colOff>40586</xdr:colOff>
      <xdr:row>3</xdr:row>
      <xdr:rowOff>112172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44150" y="47625"/>
          <a:ext cx="1402661" cy="645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866775</xdr:colOff>
      <xdr:row>3</xdr:row>
      <xdr:rowOff>226470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0"/>
          <a:ext cx="790575" cy="807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215349</xdr:colOff>
      <xdr:row>3</xdr:row>
      <xdr:rowOff>64547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22913" y="0"/>
          <a:ext cx="1402661" cy="636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129604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70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114300</xdr:colOff>
      <xdr:row>0</xdr:row>
      <xdr:rowOff>66675</xdr:rowOff>
    </xdr:from>
    <xdr:to>
      <xdr:col>17</xdr:col>
      <xdr:colOff>278711</xdr:colOff>
      <xdr:row>3</xdr:row>
      <xdr:rowOff>131222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53750" y="66675"/>
          <a:ext cx="1402661" cy="645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381000</xdr:colOff>
      <xdr:row>0</xdr:row>
      <xdr:rowOff>9525</xdr:rowOff>
    </xdr:from>
    <xdr:to>
      <xdr:col>10</xdr:col>
      <xdr:colOff>133350</xdr:colOff>
      <xdr:row>3</xdr:row>
      <xdr:rowOff>206808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9525"/>
          <a:ext cx="762000" cy="77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63243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1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361950</xdr:colOff>
      <xdr:row>5</xdr:row>
      <xdr:rowOff>63243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1019175" cy="101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7</xdr:col>
      <xdr:colOff>272531</xdr:colOff>
      <xdr:row>4</xdr:row>
      <xdr:rowOff>19050</xdr:rowOff>
    </xdr:to>
    <xdr:pic>
      <xdr:nvPicPr>
        <xdr:cNvPr id="4" name="Image 1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0</xdr:row>
      <xdr:rowOff>0</xdr:rowOff>
    </xdr:from>
    <xdr:to>
      <xdr:col>18</xdr:col>
      <xdr:colOff>424931</xdr:colOff>
      <xdr:row>3</xdr:row>
      <xdr:rowOff>171450</xdr:rowOff>
    </xdr:to>
    <xdr:pic>
      <xdr:nvPicPr>
        <xdr:cNvPr id="5" name="Image 1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47555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19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44193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361950</xdr:colOff>
      <xdr:row>5</xdr:row>
      <xdr:rowOff>44193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7</xdr:col>
      <xdr:colOff>339206</xdr:colOff>
      <xdr:row>4</xdr:row>
      <xdr:rowOff>19050</xdr:rowOff>
    </xdr:to>
    <xdr:pic>
      <xdr:nvPicPr>
        <xdr:cNvPr id="4" name="Imag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0</xdr:row>
      <xdr:rowOff>95250</xdr:rowOff>
    </xdr:from>
    <xdr:to>
      <xdr:col>18</xdr:col>
      <xdr:colOff>177281</xdr:colOff>
      <xdr:row>4</xdr:row>
      <xdr:rowOff>76200</xdr:rowOff>
    </xdr:to>
    <xdr:pic>
      <xdr:nvPicPr>
        <xdr:cNvPr id="5" name="Imag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86975" y="952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44193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0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361950</xdr:colOff>
      <xdr:row>5</xdr:row>
      <xdr:rowOff>44193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0"/>
          <a:ext cx="1019175" cy="100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7</xdr:col>
      <xdr:colOff>339206</xdr:colOff>
      <xdr:row>4</xdr:row>
      <xdr:rowOff>19050</xdr:rowOff>
    </xdr:to>
    <xdr:pic>
      <xdr:nvPicPr>
        <xdr:cNvPr id="8" name="Image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219075</xdr:colOff>
      <xdr:row>0</xdr:row>
      <xdr:rowOff>171450</xdr:rowOff>
    </xdr:from>
    <xdr:to>
      <xdr:col>17</xdr:col>
      <xdr:colOff>358256</xdr:colOff>
      <xdr:row>4</xdr:row>
      <xdr:rowOff>152400</xdr:rowOff>
    </xdr:to>
    <xdr:pic>
      <xdr:nvPicPr>
        <xdr:cNvPr id="9" name="Image 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0" y="1714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7</xdr:col>
      <xdr:colOff>53456</xdr:colOff>
      <xdr:row>3</xdr:row>
      <xdr:rowOff>171450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0</xdr:row>
      <xdr:rowOff>1</xdr:rowOff>
    </xdr:from>
    <xdr:to>
      <xdr:col>7</xdr:col>
      <xdr:colOff>354578</xdr:colOff>
      <xdr:row>3</xdr:row>
      <xdr:rowOff>66676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62475" y="1"/>
          <a:ext cx="144995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9526</xdr:colOff>
      <xdr:row>0</xdr:row>
      <xdr:rowOff>1</xdr:rowOff>
    </xdr:from>
    <xdr:to>
      <xdr:col>1</xdr:col>
      <xdr:colOff>7494</xdr:colOff>
      <xdr:row>3</xdr:row>
      <xdr:rowOff>66676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"/>
          <a:ext cx="75996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0</xdr:row>
      <xdr:rowOff>28575</xdr:rowOff>
    </xdr:from>
    <xdr:to>
      <xdr:col>9</xdr:col>
      <xdr:colOff>959993</xdr:colOff>
      <xdr:row>3</xdr:row>
      <xdr:rowOff>95250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75996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161925</xdr:colOff>
      <xdr:row>0</xdr:row>
      <xdr:rowOff>85725</xdr:rowOff>
    </xdr:from>
    <xdr:to>
      <xdr:col>21</xdr:col>
      <xdr:colOff>192653</xdr:colOff>
      <xdr:row>3</xdr:row>
      <xdr:rowOff>152400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34800" y="85725"/>
          <a:ext cx="144995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0</xdr:row>
      <xdr:rowOff>9525</xdr:rowOff>
    </xdr:from>
    <xdr:to>
      <xdr:col>9</xdr:col>
      <xdr:colOff>91556</xdr:colOff>
      <xdr:row>3</xdr:row>
      <xdr:rowOff>158563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86375" y="9525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25143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11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377274</xdr:colOff>
      <xdr:row>3</xdr:row>
      <xdr:rowOff>55022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51563" y="0"/>
          <a:ext cx="1402661" cy="626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120079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69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377274</xdr:colOff>
      <xdr:row>3</xdr:row>
      <xdr:rowOff>55022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51563" y="0"/>
          <a:ext cx="1402661" cy="626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120079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69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224874</xdr:colOff>
      <xdr:row>3</xdr:row>
      <xdr:rowOff>55022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51563" y="0"/>
          <a:ext cx="1402661" cy="626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120079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69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53718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0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6</xdr:col>
      <xdr:colOff>1186931</xdr:colOff>
      <xdr:row>4</xdr:row>
      <xdr:rowOff>19050</xdr:rowOff>
    </xdr:to>
    <xdr:pic>
      <xdr:nvPicPr>
        <xdr:cNvPr id="4" name="Image 1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152400</xdr:colOff>
      <xdr:row>0</xdr:row>
      <xdr:rowOff>95250</xdr:rowOff>
    </xdr:from>
    <xdr:to>
      <xdr:col>21</xdr:col>
      <xdr:colOff>310631</xdr:colOff>
      <xdr:row>4</xdr:row>
      <xdr:rowOff>76200</xdr:rowOff>
    </xdr:to>
    <xdr:pic>
      <xdr:nvPicPr>
        <xdr:cNvPr id="5" name="Image 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87150" y="952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44193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0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638175</xdr:colOff>
      <xdr:row>0</xdr:row>
      <xdr:rowOff>66675</xdr:rowOff>
    </xdr:from>
    <xdr:to>
      <xdr:col>9</xdr:col>
      <xdr:colOff>895350</xdr:colOff>
      <xdr:row>5</xdr:row>
      <xdr:rowOff>110868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66675"/>
          <a:ext cx="1019175" cy="100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6</xdr:col>
      <xdr:colOff>1186931</xdr:colOff>
      <xdr:row>4</xdr:row>
      <xdr:rowOff>19050</xdr:rowOff>
    </xdr:to>
    <xdr:pic>
      <xdr:nvPicPr>
        <xdr:cNvPr id="8" name="Image 1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6" workbookViewId="0">
      <selection activeCell="E25" sqref="E25"/>
    </sheetView>
  </sheetViews>
  <sheetFormatPr baseColWidth="10" defaultRowHeight="15" x14ac:dyDescent="0.25"/>
  <cols>
    <col min="3" max="3" width="14.5703125" bestFit="1" customWidth="1"/>
    <col min="4" max="4" width="14.140625" bestFit="1" customWidth="1"/>
    <col min="5" max="6" width="8.7109375" customWidth="1"/>
    <col min="7" max="7" width="15.42578125" bestFit="1" customWidth="1"/>
    <col min="10" max="10" width="14.42578125" bestFit="1" customWidth="1"/>
    <col min="11" max="11" width="5.28515625" customWidth="1"/>
    <col min="12" max="13" width="5.7109375" customWidth="1"/>
    <col min="14" max="14" width="5.42578125" customWidth="1"/>
    <col min="15" max="15" width="6.7109375" customWidth="1"/>
    <col min="16" max="16" width="7.28515625" customWidth="1"/>
    <col min="17" max="17" width="7.85546875" customWidth="1"/>
    <col min="18" max="19" width="7.28515625" customWidth="1"/>
    <col min="20" max="20" width="6.7109375" customWidth="1"/>
    <col min="21" max="21" width="8.28515625" customWidth="1"/>
  </cols>
  <sheetData>
    <row r="1" spans="1:21" x14ac:dyDescent="0.25">
      <c r="C1" s="167" t="s">
        <v>51</v>
      </c>
      <c r="D1" s="168"/>
      <c r="E1" s="168"/>
      <c r="F1" s="168"/>
      <c r="H1" s="167" t="s">
        <v>51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21" x14ac:dyDescent="0.25">
      <c r="C2" s="168"/>
      <c r="D2" s="168"/>
      <c r="E2" s="168"/>
      <c r="F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5" spans="1:21" ht="15.75" thickBot="1" x14ac:dyDescent="0.3"/>
    <row r="6" spans="1:21" ht="21" x14ac:dyDescent="0.35">
      <c r="A6" s="169" t="s">
        <v>5</v>
      </c>
      <c r="B6" s="170"/>
      <c r="C6" s="171"/>
      <c r="D6" s="31"/>
      <c r="E6" s="172" t="s">
        <v>12</v>
      </c>
      <c r="F6" s="172"/>
      <c r="G6" s="31"/>
    </row>
    <row r="7" spans="1:21" ht="15.75" thickBot="1" x14ac:dyDescent="0.3">
      <c r="A7" s="173" t="s">
        <v>101</v>
      </c>
      <c r="B7" s="174"/>
      <c r="C7" s="175"/>
      <c r="D7" s="33"/>
      <c r="E7" s="34" t="s">
        <v>54</v>
      </c>
      <c r="F7" s="73" t="s">
        <v>46</v>
      </c>
      <c r="G7" s="32"/>
    </row>
    <row r="8" spans="1:21" ht="19.5" thickBot="1" x14ac:dyDescent="0.35">
      <c r="A8" s="164" t="s">
        <v>102</v>
      </c>
      <c r="B8" s="165"/>
      <c r="C8" s="166"/>
      <c r="D8" s="33"/>
      <c r="E8" s="35" t="s">
        <v>55</v>
      </c>
      <c r="F8" s="73" t="s">
        <v>11</v>
      </c>
      <c r="G8" s="32"/>
      <c r="J8" s="176" t="s">
        <v>5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/>
    </row>
    <row r="9" spans="1:21" x14ac:dyDescent="0.25">
      <c r="A9" s="173" t="s">
        <v>103</v>
      </c>
      <c r="B9" s="174"/>
      <c r="C9" s="175"/>
      <c r="D9" s="33"/>
      <c r="E9" s="85"/>
      <c r="F9" s="85"/>
      <c r="G9" s="32"/>
      <c r="J9" s="30" t="s">
        <v>7</v>
      </c>
      <c r="K9" s="37" t="s">
        <v>31</v>
      </c>
      <c r="L9" s="37" t="s">
        <v>32</v>
      </c>
      <c r="M9" s="37" t="s">
        <v>33</v>
      </c>
      <c r="N9" s="37" t="s">
        <v>34</v>
      </c>
      <c r="O9" s="37" t="s">
        <v>35</v>
      </c>
      <c r="P9" s="37" t="s">
        <v>66</v>
      </c>
      <c r="Q9" s="37" t="s">
        <v>67</v>
      </c>
      <c r="R9" s="37" t="s">
        <v>68</v>
      </c>
      <c r="S9" s="108" t="s">
        <v>9</v>
      </c>
      <c r="T9" s="108" t="s">
        <v>8</v>
      </c>
      <c r="U9" s="109" t="s">
        <v>10</v>
      </c>
    </row>
    <row r="10" spans="1:21" ht="15" customHeight="1" x14ac:dyDescent="0.35">
      <c r="A10" s="173" t="s">
        <v>104</v>
      </c>
      <c r="B10" s="174"/>
      <c r="C10" s="175"/>
      <c r="D10" s="33"/>
      <c r="E10" s="85"/>
      <c r="F10" s="85"/>
      <c r="G10" s="32"/>
      <c r="H10" s="31"/>
      <c r="J10" s="38" t="str">
        <f>$A$7</f>
        <v>EDF SED 1</v>
      </c>
      <c r="K10" s="95">
        <v>2</v>
      </c>
      <c r="L10" s="95">
        <v>2</v>
      </c>
      <c r="M10" s="95"/>
      <c r="N10" s="95"/>
      <c r="O10" s="36"/>
      <c r="P10" s="95" t="s">
        <v>43</v>
      </c>
      <c r="Q10" s="95" t="s">
        <v>43</v>
      </c>
      <c r="R10" s="95" t="s">
        <v>43</v>
      </c>
      <c r="S10" s="14"/>
      <c r="T10" s="14"/>
      <c r="U10" s="104"/>
    </row>
    <row r="11" spans="1:21" ht="15.75" x14ac:dyDescent="0.25">
      <c r="A11" s="173" t="s">
        <v>105</v>
      </c>
      <c r="B11" s="174"/>
      <c r="C11" s="175"/>
      <c r="D11" s="33"/>
      <c r="E11" s="33"/>
      <c r="F11" s="32"/>
      <c r="G11" s="32"/>
      <c r="H11" s="32"/>
      <c r="J11" s="140" t="s">
        <v>104</v>
      </c>
      <c r="K11" s="141">
        <v>1</v>
      </c>
      <c r="L11" s="141">
        <v>2</v>
      </c>
      <c r="M11" s="141"/>
      <c r="N11" s="141"/>
      <c r="O11" s="142"/>
      <c r="P11" s="141" t="s">
        <v>43</v>
      </c>
      <c r="Q11" s="141" t="s">
        <v>43</v>
      </c>
      <c r="R11" s="141" t="s">
        <v>43</v>
      </c>
      <c r="S11" s="143"/>
      <c r="T11" s="143"/>
      <c r="U11" s="144"/>
    </row>
    <row r="12" spans="1:21" ht="15.75" x14ac:dyDescent="0.25">
      <c r="A12" s="32"/>
      <c r="B12" s="32"/>
      <c r="C12" s="32"/>
      <c r="D12" s="33"/>
      <c r="E12" s="33"/>
      <c r="F12" s="32"/>
      <c r="G12" s="32"/>
      <c r="H12" s="32"/>
      <c r="J12" s="38" t="str">
        <f>$A$9</f>
        <v>DIGICEL</v>
      </c>
      <c r="K12" s="95">
        <v>1</v>
      </c>
      <c r="L12" s="95">
        <v>1</v>
      </c>
      <c r="M12" s="95"/>
      <c r="N12" s="95"/>
      <c r="O12" s="36"/>
      <c r="P12" s="95"/>
      <c r="Q12" s="95"/>
      <c r="R12" s="95"/>
      <c r="S12" s="14"/>
      <c r="T12" s="14"/>
      <c r="U12" s="104"/>
    </row>
    <row r="13" spans="1:21" ht="15.75" x14ac:dyDescent="0.25">
      <c r="H13" s="32"/>
      <c r="J13" s="136" t="s">
        <v>127</v>
      </c>
      <c r="K13" s="124"/>
      <c r="L13" s="124"/>
      <c r="M13" s="124"/>
      <c r="N13" s="124"/>
      <c r="O13" s="137"/>
      <c r="P13" s="124" t="s">
        <v>43</v>
      </c>
      <c r="Q13" s="124" t="s">
        <v>43</v>
      </c>
      <c r="R13" s="124" t="s">
        <v>43</v>
      </c>
      <c r="S13" s="138"/>
      <c r="T13" s="138"/>
      <c r="U13" s="139"/>
    </row>
    <row r="14" spans="1:21" ht="16.5" thickBot="1" x14ac:dyDescent="0.3">
      <c r="A14" s="189" t="s">
        <v>71</v>
      </c>
      <c r="B14" s="190"/>
      <c r="C14" s="190"/>
      <c r="D14" s="190"/>
      <c r="E14" s="190"/>
      <c r="F14" s="190"/>
      <c r="G14" s="190"/>
      <c r="H14" s="32"/>
      <c r="J14" s="39" t="str">
        <f>$A$11</f>
        <v>CT Martinique</v>
      </c>
      <c r="K14" s="96">
        <v>2</v>
      </c>
      <c r="L14" s="96">
        <v>1</v>
      </c>
      <c r="M14" s="96"/>
      <c r="N14" s="96"/>
      <c r="O14" s="40"/>
      <c r="P14" s="96" t="s">
        <v>43</v>
      </c>
      <c r="Q14" s="96" t="s">
        <v>43</v>
      </c>
      <c r="R14" s="96" t="s">
        <v>43</v>
      </c>
      <c r="S14" s="105"/>
      <c r="T14" s="105"/>
      <c r="U14" s="106"/>
    </row>
    <row r="15" spans="1:21" ht="15.75" thickBot="1" x14ac:dyDescent="0.3">
      <c r="H15" s="32"/>
    </row>
    <row r="16" spans="1:21" ht="15.75" x14ac:dyDescent="0.25">
      <c r="A16" s="182" t="s">
        <v>44</v>
      </c>
      <c r="B16" s="183"/>
      <c r="C16" s="183"/>
      <c r="D16" s="183"/>
      <c r="E16" s="183"/>
      <c r="F16" s="183"/>
      <c r="G16" s="184"/>
    </row>
    <row r="17" spans="1:7" x14ac:dyDescent="0.25">
      <c r="A17" s="42" t="s">
        <v>0</v>
      </c>
      <c r="B17" s="41" t="s">
        <v>1</v>
      </c>
      <c r="C17" s="41" t="s">
        <v>2</v>
      </c>
      <c r="D17" s="185" t="s">
        <v>3</v>
      </c>
      <c r="E17" s="186"/>
      <c r="F17" s="186"/>
      <c r="G17" s="187"/>
    </row>
    <row r="18" spans="1:7" ht="15.75" thickBot="1" x14ac:dyDescent="0.3">
      <c r="A18" s="43"/>
      <c r="B18" s="44"/>
      <c r="C18" s="44"/>
      <c r="D18" s="45"/>
      <c r="E18" s="188" t="s">
        <v>4</v>
      </c>
      <c r="F18" s="188"/>
      <c r="G18" s="46"/>
    </row>
    <row r="19" spans="1:7" ht="15.75" thickBot="1" x14ac:dyDescent="0.3">
      <c r="A19" s="179" t="s">
        <v>74</v>
      </c>
      <c r="B19" s="180"/>
      <c r="C19" s="180"/>
      <c r="D19" s="180"/>
      <c r="E19" s="180"/>
      <c r="F19" s="180"/>
      <c r="G19" s="181"/>
    </row>
    <row r="20" spans="1:7" ht="15.75" x14ac:dyDescent="0.25">
      <c r="A20" s="55">
        <v>4</v>
      </c>
      <c r="B20" s="56">
        <v>43594</v>
      </c>
      <c r="C20" s="57" t="s">
        <v>53</v>
      </c>
      <c r="D20" s="58" t="str">
        <f>A7</f>
        <v>EDF SED 1</v>
      </c>
      <c r="E20" s="59">
        <v>6</v>
      </c>
      <c r="F20" s="59">
        <v>3</v>
      </c>
      <c r="G20" s="60" t="str">
        <f>A10</f>
        <v>Christian Dior 2</v>
      </c>
    </row>
    <row r="21" spans="1:7" ht="15.75" x14ac:dyDescent="0.25">
      <c r="A21" s="7">
        <v>5</v>
      </c>
      <c r="B21" s="2">
        <v>43594</v>
      </c>
      <c r="C21" s="3" t="s">
        <v>53</v>
      </c>
      <c r="D21" s="4" t="str">
        <f>A9</f>
        <v>DIGICEL</v>
      </c>
      <c r="E21" s="5">
        <v>3</v>
      </c>
      <c r="F21" s="5">
        <v>6</v>
      </c>
      <c r="G21" s="6" t="str">
        <f>A11</f>
        <v>CT Martinique</v>
      </c>
    </row>
    <row r="22" spans="1:7" ht="15.75" x14ac:dyDescent="0.25">
      <c r="A22" s="7">
        <v>4</v>
      </c>
      <c r="B22" s="2">
        <v>43594</v>
      </c>
      <c r="C22" s="114" t="s">
        <v>29</v>
      </c>
      <c r="D22" s="4" t="str">
        <f>A7</f>
        <v>EDF SED 1</v>
      </c>
      <c r="E22" s="5">
        <v>6</v>
      </c>
      <c r="F22" s="5">
        <v>3</v>
      </c>
      <c r="G22" s="6" t="str">
        <f>A11</f>
        <v>CT Martinique</v>
      </c>
    </row>
    <row r="23" spans="1:7" ht="15.75" x14ac:dyDescent="0.25">
      <c r="A23" s="7">
        <v>5</v>
      </c>
      <c r="B23" s="2">
        <v>43594</v>
      </c>
      <c r="C23" s="112" t="s">
        <v>29</v>
      </c>
      <c r="D23" s="4" t="str">
        <f>A9</f>
        <v>DIGICEL</v>
      </c>
      <c r="E23" s="5">
        <v>4</v>
      </c>
      <c r="F23" s="5">
        <v>5</v>
      </c>
      <c r="G23" s="6" t="str">
        <f>A10</f>
        <v>Christian Dior 2</v>
      </c>
    </row>
    <row r="24" spans="1:7" ht="16.5" thickBot="1" x14ac:dyDescent="0.3">
      <c r="A24" s="9" t="s">
        <v>88</v>
      </c>
      <c r="B24" s="10">
        <v>43595</v>
      </c>
      <c r="C24" s="68" t="s">
        <v>87</v>
      </c>
      <c r="D24" s="11" t="str">
        <f>A7</f>
        <v>EDF SED 1</v>
      </c>
      <c r="E24" s="69"/>
      <c r="F24" s="69"/>
      <c r="G24" s="12" t="str">
        <f>A9</f>
        <v>DIGICEL</v>
      </c>
    </row>
    <row r="25" spans="1:7" ht="15.75" x14ac:dyDescent="0.25">
      <c r="A25" s="83" t="s">
        <v>88</v>
      </c>
      <c r="B25" s="64">
        <v>43595</v>
      </c>
      <c r="C25" s="65" t="s">
        <v>87</v>
      </c>
      <c r="D25" s="66" t="str">
        <f>A10</f>
        <v>Christian Dior 2</v>
      </c>
      <c r="E25" s="67"/>
      <c r="F25" s="67"/>
      <c r="G25" s="84" t="str">
        <f>A11</f>
        <v>CT Martinique</v>
      </c>
    </row>
    <row r="26" spans="1:7" ht="15.75" x14ac:dyDescent="0.25">
      <c r="A26" s="83" t="s">
        <v>88</v>
      </c>
      <c r="B26" s="126">
        <v>43595</v>
      </c>
      <c r="C26" s="127" t="s">
        <v>87</v>
      </c>
      <c r="D26" s="128" t="str">
        <f>A8</f>
        <v>CACEM 1</v>
      </c>
      <c r="E26" s="129"/>
      <c r="F26" s="129"/>
      <c r="G26" s="130" t="str">
        <f>A10</f>
        <v>Christian Dior 2</v>
      </c>
    </row>
    <row r="27" spans="1:7" ht="15.75" x14ac:dyDescent="0.25">
      <c r="A27" s="83" t="s">
        <v>88</v>
      </c>
      <c r="B27" s="126">
        <v>43595</v>
      </c>
      <c r="C27" s="127" t="s">
        <v>87</v>
      </c>
      <c r="D27" s="128" t="str">
        <f>A9</f>
        <v>DIGICEL</v>
      </c>
      <c r="E27" s="129"/>
      <c r="F27" s="129"/>
      <c r="G27" s="130" t="str">
        <f>A11</f>
        <v>CT Martinique</v>
      </c>
    </row>
    <row r="28" spans="1:7" ht="15.75" x14ac:dyDescent="0.25">
      <c r="A28" s="83" t="s">
        <v>88</v>
      </c>
      <c r="B28" s="126">
        <v>43595</v>
      </c>
      <c r="C28" s="127" t="s">
        <v>87</v>
      </c>
      <c r="D28" s="128" t="str">
        <f>A7</f>
        <v>EDF SED 1</v>
      </c>
      <c r="E28" s="131"/>
      <c r="F28" s="131"/>
      <c r="G28" s="130" t="str">
        <f>A10</f>
        <v>Christian Dior 2</v>
      </c>
    </row>
    <row r="29" spans="1:7" ht="16.5" thickBot="1" x14ac:dyDescent="0.3">
      <c r="A29" s="9" t="s">
        <v>76</v>
      </c>
      <c r="B29" s="132">
        <v>43595</v>
      </c>
      <c r="C29" s="127" t="s">
        <v>87</v>
      </c>
      <c r="D29" s="133" t="str">
        <f>A8</f>
        <v>CACEM 1</v>
      </c>
      <c r="E29" s="134"/>
      <c r="F29" s="134"/>
      <c r="G29" s="135" t="str">
        <f>A11</f>
        <v>CT Martinique</v>
      </c>
    </row>
  </sheetData>
  <mergeCells count="15">
    <mergeCell ref="A19:G19"/>
    <mergeCell ref="A9:C9"/>
    <mergeCell ref="A10:C10"/>
    <mergeCell ref="A11:C11"/>
    <mergeCell ref="A16:G16"/>
    <mergeCell ref="D17:G17"/>
    <mergeCell ref="E18:F18"/>
    <mergeCell ref="A14:G14"/>
    <mergeCell ref="A8:C8"/>
    <mergeCell ref="C1:F2"/>
    <mergeCell ref="H1:S2"/>
    <mergeCell ref="A6:C6"/>
    <mergeCell ref="E6:F6"/>
    <mergeCell ref="A7:C7"/>
    <mergeCell ref="J8:U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3" workbookViewId="0">
      <selection activeCell="A5" sqref="A5:C5"/>
    </sheetView>
  </sheetViews>
  <sheetFormatPr baseColWidth="10" defaultRowHeight="15" x14ac:dyDescent="0.25"/>
  <cols>
    <col min="3" max="3" width="8.140625" customWidth="1"/>
    <col min="4" max="4" width="14.42578125" customWidth="1"/>
    <col min="5" max="5" width="9.7109375" customWidth="1"/>
    <col min="6" max="6" width="9.85546875" customWidth="1"/>
    <col min="7" max="7" width="14" customWidth="1"/>
    <col min="10" max="10" width="13.7109375" customWidth="1"/>
    <col min="11" max="11" width="5.5703125" customWidth="1"/>
    <col min="12" max="12" width="5.7109375" customWidth="1"/>
    <col min="13" max="13" width="5.85546875" customWidth="1"/>
    <col min="14" max="14" width="6.7109375" customWidth="1"/>
    <col min="15" max="15" width="6.140625" customWidth="1"/>
    <col min="16" max="16" width="5.5703125" customWidth="1"/>
    <col min="17" max="18" width="5.28515625" customWidth="1"/>
    <col min="19" max="20" width="6.85546875" customWidth="1"/>
  </cols>
  <sheetData>
    <row r="1" spans="1:20" x14ac:dyDescent="0.25">
      <c r="A1" s="167" t="s">
        <v>62</v>
      </c>
      <c r="B1" s="167"/>
      <c r="C1" s="167"/>
      <c r="D1" s="167"/>
      <c r="E1" s="167"/>
      <c r="F1" s="167"/>
      <c r="G1" s="167"/>
      <c r="H1" s="167" t="s">
        <v>62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20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20" ht="15.75" thickBot="1" x14ac:dyDescent="0.3"/>
    <row r="4" spans="1:20" ht="21" x14ac:dyDescent="0.35">
      <c r="A4" s="169" t="s">
        <v>79</v>
      </c>
      <c r="B4" s="170"/>
      <c r="C4" s="171"/>
      <c r="D4" s="31"/>
      <c r="E4" s="172" t="s">
        <v>12</v>
      </c>
      <c r="F4" s="172"/>
      <c r="G4" s="31"/>
    </row>
    <row r="5" spans="1:20" x14ac:dyDescent="0.25">
      <c r="A5" s="173" t="s">
        <v>135</v>
      </c>
      <c r="B5" s="174"/>
      <c r="C5" s="175"/>
      <c r="D5" s="33"/>
      <c r="E5" s="70" t="s">
        <v>54</v>
      </c>
      <c r="F5" s="71" t="s">
        <v>46</v>
      </c>
      <c r="G5" s="78"/>
    </row>
    <row r="6" spans="1:20" x14ac:dyDescent="0.25">
      <c r="A6" s="173" t="s">
        <v>108</v>
      </c>
      <c r="B6" s="174"/>
      <c r="C6" s="175"/>
      <c r="D6" s="33"/>
      <c r="E6" s="72" t="s">
        <v>55</v>
      </c>
      <c r="F6" s="71" t="s">
        <v>11</v>
      </c>
      <c r="G6" s="78"/>
    </row>
    <row r="7" spans="1:20" ht="15.75" thickBot="1" x14ac:dyDescent="0.3">
      <c r="A7" s="173" t="s">
        <v>101</v>
      </c>
      <c r="B7" s="174"/>
      <c r="C7" s="175"/>
      <c r="D7" s="33"/>
      <c r="E7" s="92"/>
      <c r="F7" s="93"/>
      <c r="G7" s="78"/>
    </row>
    <row r="8" spans="1:20" ht="19.5" thickBot="1" x14ac:dyDescent="0.35">
      <c r="A8" s="207" t="s">
        <v>105</v>
      </c>
      <c r="B8" s="208"/>
      <c r="C8" s="209"/>
      <c r="D8" s="33"/>
      <c r="E8" s="92"/>
      <c r="F8" s="94"/>
      <c r="G8" s="78"/>
      <c r="J8" s="202" t="str">
        <f>A4</f>
        <v>Poule Principale 1</v>
      </c>
      <c r="K8" s="203"/>
      <c r="L8" s="203"/>
      <c r="M8" s="203"/>
      <c r="N8" s="203"/>
      <c r="O8" s="203"/>
      <c r="P8" s="203"/>
      <c r="Q8" s="203"/>
      <c r="R8" s="203"/>
      <c r="S8" s="203"/>
      <c r="T8" s="204"/>
    </row>
    <row r="9" spans="1:20" x14ac:dyDescent="0.25">
      <c r="A9" s="214"/>
      <c r="B9" s="214"/>
      <c r="C9" s="214"/>
      <c r="D9" s="33"/>
      <c r="E9" s="33"/>
      <c r="F9" s="78"/>
      <c r="G9" s="78"/>
      <c r="J9" s="110" t="s">
        <v>7</v>
      </c>
      <c r="K9" s="111" t="s">
        <v>31</v>
      </c>
      <c r="L9" s="111" t="s">
        <v>32</v>
      </c>
      <c r="M9" s="111" t="s">
        <v>33</v>
      </c>
      <c r="N9" s="111" t="s">
        <v>35</v>
      </c>
      <c r="O9" s="111" t="s">
        <v>66</v>
      </c>
      <c r="P9" s="111" t="s">
        <v>67</v>
      </c>
      <c r="Q9" s="111" t="s">
        <v>68</v>
      </c>
      <c r="R9" s="107" t="s">
        <v>69</v>
      </c>
      <c r="S9" s="107" t="s">
        <v>70</v>
      </c>
      <c r="T9" s="107" t="s">
        <v>10</v>
      </c>
    </row>
    <row r="10" spans="1:20" ht="21" x14ac:dyDescent="0.35">
      <c r="A10" s="214"/>
      <c r="B10" s="214"/>
      <c r="C10" s="214"/>
      <c r="D10" s="33"/>
      <c r="E10" s="33"/>
      <c r="F10" s="78"/>
      <c r="G10" s="78"/>
      <c r="H10" s="31"/>
      <c r="J10" s="38" t="str">
        <f>$A$5</f>
        <v>ASTB2</v>
      </c>
      <c r="K10" s="80" t="str">
        <f>IF($E$18="","",IF($E$18&gt;$F$18,2,IF($E$18=$F$18,1,1)))</f>
        <v/>
      </c>
      <c r="L10" s="80" t="str">
        <f>IF($E$20="","",IF($E$20&gt;$F$20,2,IF($E$20=$F$20,1,1)))</f>
        <v/>
      </c>
      <c r="M10" s="80" t="str">
        <f>IF($F$22="","",IF($F$22&gt;$E$22,2,IF($F$22=$E$22,1,1)))</f>
        <v/>
      </c>
      <c r="N10" s="36" t="str">
        <f>IF(K10="","",SUM(K10:M10))</f>
        <v/>
      </c>
      <c r="O10" s="80"/>
      <c r="P10" s="80"/>
      <c r="Q10" s="95"/>
      <c r="R10" s="14"/>
      <c r="S10" s="14"/>
      <c r="T10" s="14"/>
    </row>
    <row r="11" spans="1:20" ht="15.75" x14ac:dyDescent="0.25">
      <c r="A11" s="213"/>
      <c r="B11" s="213"/>
      <c r="C11" s="213"/>
      <c r="H11" s="78"/>
      <c r="J11" s="38" t="str">
        <f>$A$6</f>
        <v>EDF SED 2</v>
      </c>
      <c r="K11" s="80" t="str">
        <f>IF($F$18="","",IF($F$18&gt;$E$18,2,IF($F$18=$E$18,1,1)))</f>
        <v/>
      </c>
      <c r="L11" s="80" t="str">
        <f>IF($E$21="","",IF($E$21&gt;$F$21,2,IF($E$21=$F$21,1,1)))</f>
        <v/>
      </c>
      <c r="M11" s="80" t="str">
        <f>IF($E$23="","",IF($E$23&gt;$F$23,2,IF($E$23=$F$23,1,1)))</f>
        <v/>
      </c>
      <c r="N11" s="36" t="str">
        <f>IF(K11="","",SUM(K11:M11))</f>
        <v/>
      </c>
      <c r="O11" s="80"/>
      <c r="P11" s="80"/>
      <c r="Q11" s="95"/>
      <c r="R11" s="14"/>
      <c r="S11" s="14"/>
      <c r="T11" s="14"/>
    </row>
    <row r="12" spans="1:20" ht="15.75" x14ac:dyDescent="0.25">
      <c r="A12" s="213"/>
      <c r="B12" s="213"/>
      <c r="C12" s="213"/>
      <c r="H12" s="78"/>
      <c r="J12" s="38" t="str">
        <f>$A$7</f>
        <v>EDF SED 1</v>
      </c>
      <c r="K12" s="80" t="str">
        <f>IF($E$19="","",IF($E$19&gt;$F$19,2,IF($E$19=$F$19,1,1)))</f>
        <v/>
      </c>
      <c r="L12" s="80" t="str">
        <f>IF($F$20="","",IF($F$20&gt;$E$20,2,IF($F$20=$E$20,1,1)))</f>
        <v/>
      </c>
      <c r="M12" s="80" t="str">
        <f>IF($F$23="","",IF($F$23&gt;$E$23,2,IF($F$23=$E$23,1,1)))</f>
        <v/>
      </c>
      <c r="N12" s="36" t="str">
        <f>IF(K12="","",SUM(K12:M12))</f>
        <v/>
      </c>
      <c r="O12" s="80"/>
      <c r="P12" s="80"/>
      <c r="Q12" s="95"/>
      <c r="R12" s="14"/>
      <c r="S12" s="14"/>
      <c r="T12" s="14"/>
    </row>
    <row r="13" spans="1:20" ht="16.5" thickBot="1" x14ac:dyDescent="0.3">
      <c r="H13" s="78"/>
      <c r="J13" s="38" t="str">
        <f>$A$8</f>
        <v>CT Martinique</v>
      </c>
      <c r="K13" s="80" t="str">
        <f>IF($F$19="","",IF($F$19&gt;$E$19,2,IF($F$19=$E$19,1,1)))</f>
        <v/>
      </c>
      <c r="L13" s="80" t="str">
        <f>IF($F$21="","",IF($F$21&gt;$E$21,2,IF($F$21=$E$21,1,1)))</f>
        <v/>
      </c>
      <c r="M13" s="80" t="str">
        <f>IF($E$22="","",IF($E$22&gt;$F$22,2,IF($E$22=$F$22,1,1)))</f>
        <v/>
      </c>
      <c r="N13" s="36" t="str">
        <f>IF(K13="","",SUM(K13:M13))</f>
        <v/>
      </c>
      <c r="O13" s="80"/>
      <c r="P13" s="80"/>
      <c r="Q13" s="95"/>
      <c r="R13" s="14"/>
      <c r="S13" s="14"/>
      <c r="T13" s="14"/>
    </row>
    <row r="14" spans="1:20" ht="15.75" x14ac:dyDescent="0.25">
      <c r="A14" s="182" t="s">
        <v>44</v>
      </c>
      <c r="B14" s="183"/>
      <c r="C14" s="183"/>
      <c r="D14" s="183"/>
      <c r="E14" s="183"/>
      <c r="F14" s="183"/>
      <c r="G14" s="184"/>
      <c r="H14" s="78"/>
    </row>
    <row r="15" spans="1:20" x14ac:dyDescent="0.25">
      <c r="A15" s="42" t="s">
        <v>0</v>
      </c>
      <c r="B15" s="41" t="s">
        <v>1</v>
      </c>
      <c r="C15" s="41" t="s">
        <v>2</v>
      </c>
      <c r="D15" s="205" t="s">
        <v>3</v>
      </c>
      <c r="E15" s="205"/>
      <c r="F15" s="205"/>
      <c r="G15" s="206"/>
      <c r="H15" s="78"/>
    </row>
    <row r="16" spans="1:20" ht="15.75" thickBot="1" x14ac:dyDescent="0.3">
      <c r="A16" s="43"/>
      <c r="B16" s="44"/>
      <c r="C16" s="44"/>
      <c r="D16" s="45"/>
      <c r="E16" s="188" t="s">
        <v>4</v>
      </c>
      <c r="F16" s="188"/>
      <c r="G16" s="46"/>
      <c r="H16" s="78"/>
    </row>
    <row r="17" spans="1:7" ht="15.75" thickBot="1" x14ac:dyDescent="0.3">
      <c r="A17" s="179" t="s">
        <v>74</v>
      </c>
      <c r="B17" s="180"/>
      <c r="C17" s="180"/>
      <c r="D17" s="180"/>
      <c r="E17" s="180"/>
      <c r="F17" s="180"/>
      <c r="G17" s="181"/>
    </row>
    <row r="18" spans="1:7" ht="15.75" x14ac:dyDescent="0.25">
      <c r="A18" s="1">
        <v>1</v>
      </c>
      <c r="B18" s="2">
        <v>43595</v>
      </c>
      <c r="C18" s="57" t="s">
        <v>53</v>
      </c>
      <c r="D18" s="4" t="str">
        <f>A5</f>
        <v>ASTB2</v>
      </c>
      <c r="E18" s="5"/>
      <c r="F18" s="5"/>
      <c r="G18" s="6" t="str">
        <f>A6</f>
        <v>EDF SED 2</v>
      </c>
    </row>
    <row r="19" spans="1:7" ht="15.75" x14ac:dyDescent="0.25">
      <c r="A19" s="7">
        <v>2</v>
      </c>
      <c r="B19" s="2">
        <v>43595</v>
      </c>
      <c r="C19" s="3" t="s">
        <v>53</v>
      </c>
      <c r="D19" s="4" t="str">
        <f>A7</f>
        <v>EDF SED 1</v>
      </c>
      <c r="E19" s="5"/>
      <c r="F19" s="5"/>
      <c r="G19" s="6" t="str">
        <f>A8</f>
        <v>CT Martinique</v>
      </c>
    </row>
    <row r="20" spans="1:7" ht="15.75" x14ac:dyDescent="0.25">
      <c r="A20" s="7">
        <v>1</v>
      </c>
      <c r="B20" s="2">
        <v>43595</v>
      </c>
      <c r="C20" s="79" t="s">
        <v>29</v>
      </c>
      <c r="D20" s="4" t="str">
        <f>A5</f>
        <v>ASTB2</v>
      </c>
      <c r="E20" s="5"/>
      <c r="F20" s="5"/>
      <c r="G20" s="6" t="str">
        <f>A7</f>
        <v>EDF SED 1</v>
      </c>
    </row>
    <row r="21" spans="1:7" ht="15.75" x14ac:dyDescent="0.25">
      <c r="A21" s="7">
        <v>2</v>
      </c>
      <c r="B21" s="2">
        <v>43595</v>
      </c>
      <c r="C21" s="3" t="s">
        <v>29</v>
      </c>
      <c r="D21" s="4" t="str">
        <f>A6</f>
        <v>EDF SED 2</v>
      </c>
      <c r="E21" s="5"/>
      <c r="F21" s="5"/>
      <c r="G21" s="6" t="str">
        <f>A8</f>
        <v>CT Martinique</v>
      </c>
    </row>
    <row r="22" spans="1:7" ht="15.75" x14ac:dyDescent="0.25">
      <c r="A22" s="7">
        <v>1</v>
      </c>
      <c r="B22" s="2">
        <v>43595</v>
      </c>
      <c r="C22" s="81" t="s">
        <v>65</v>
      </c>
      <c r="D22" s="4" t="str">
        <f>A8</f>
        <v>CT Martinique</v>
      </c>
      <c r="E22" s="5"/>
      <c r="F22" s="5"/>
      <c r="G22" s="6" t="str">
        <f>A5</f>
        <v>ASTB2</v>
      </c>
    </row>
    <row r="23" spans="1:7" ht="15.75" x14ac:dyDescent="0.25">
      <c r="A23" s="7">
        <v>2</v>
      </c>
      <c r="B23" s="2">
        <v>43595</v>
      </c>
      <c r="C23" s="81" t="s">
        <v>65</v>
      </c>
      <c r="D23" s="4" t="str">
        <f>A6</f>
        <v>EDF SED 2</v>
      </c>
      <c r="E23" s="8"/>
      <c r="F23" s="8"/>
      <c r="G23" s="6" t="str">
        <f>A7</f>
        <v>EDF SED 1</v>
      </c>
    </row>
  </sheetData>
  <mergeCells count="17">
    <mergeCell ref="A12:C12"/>
    <mergeCell ref="A14:G14"/>
    <mergeCell ref="D15:G15"/>
    <mergeCell ref="E16:F16"/>
    <mergeCell ref="A17:G17"/>
    <mergeCell ref="A11:C11"/>
    <mergeCell ref="A1:G2"/>
    <mergeCell ref="H1:R2"/>
    <mergeCell ref="A4:C4"/>
    <mergeCell ref="E4:F4"/>
    <mergeCell ref="A5:C5"/>
    <mergeCell ref="A6:C6"/>
    <mergeCell ref="J8:T8"/>
    <mergeCell ref="A7:C7"/>
    <mergeCell ref="A8:C8"/>
    <mergeCell ref="A9:C9"/>
    <mergeCell ref="A10:C1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4" workbookViewId="0">
      <selection activeCell="F7" sqref="F7"/>
    </sheetView>
  </sheetViews>
  <sheetFormatPr baseColWidth="10" defaultRowHeight="15" x14ac:dyDescent="0.25"/>
  <cols>
    <col min="3" max="3" width="7.42578125" customWidth="1"/>
    <col min="4" max="4" width="14" customWidth="1"/>
    <col min="5" max="5" width="8.85546875" customWidth="1"/>
    <col min="6" max="6" width="9.7109375" customWidth="1"/>
    <col min="7" max="7" width="14.42578125" customWidth="1"/>
    <col min="10" max="10" width="16.85546875" customWidth="1"/>
    <col min="11" max="11" width="6.42578125" customWidth="1"/>
    <col min="12" max="12" width="7.28515625" customWidth="1"/>
    <col min="13" max="13" width="6.7109375" customWidth="1"/>
    <col min="14" max="14" width="7" customWidth="1"/>
    <col min="15" max="15" width="6.42578125" customWidth="1"/>
    <col min="16" max="17" width="6.7109375" customWidth="1"/>
    <col min="18" max="18" width="7" customWidth="1"/>
    <col min="19" max="19" width="6.5703125" customWidth="1"/>
    <col min="20" max="20" width="9.7109375" customWidth="1"/>
  </cols>
  <sheetData>
    <row r="1" spans="1:20" x14ac:dyDescent="0.25">
      <c r="A1" s="167" t="s">
        <v>62</v>
      </c>
      <c r="B1" s="167"/>
      <c r="C1" s="167"/>
      <c r="D1" s="167"/>
      <c r="E1" s="167"/>
      <c r="F1" s="167"/>
      <c r="G1" s="167"/>
      <c r="H1" s="167" t="s">
        <v>62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20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20" ht="15.75" thickBot="1" x14ac:dyDescent="0.3"/>
    <row r="4" spans="1:20" ht="21" x14ac:dyDescent="0.35">
      <c r="A4" s="169" t="s">
        <v>78</v>
      </c>
      <c r="B4" s="170"/>
      <c r="C4" s="171"/>
      <c r="D4" s="31"/>
      <c r="E4" s="172" t="s">
        <v>12</v>
      </c>
      <c r="F4" s="172"/>
      <c r="G4" s="31"/>
    </row>
    <row r="5" spans="1:20" x14ac:dyDescent="0.25">
      <c r="A5" s="173" t="s">
        <v>136</v>
      </c>
      <c r="B5" s="174"/>
      <c r="C5" s="175"/>
      <c r="D5" s="33"/>
      <c r="E5" s="70" t="s">
        <v>54</v>
      </c>
      <c r="F5" s="71" t="s">
        <v>46</v>
      </c>
      <c r="G5" s="78"/>
    </row>
    <row r="6" spans="1:20" x14ac:dyDescent="0.25">
      <c r="A6" s="173" t="s">
        <v>134</v>
      </c>
      <c r="B6" s="174"/>
      <c r="C6" s="175"/>
      <c r="D6" s="33"/>
      <c r="E6" s="72" t="s">
        <v>55</v>
      </c>
      <c r="F6" s="71" t="s">
        <v>11</v>
      </c>
      <c r="G6" s="78"/>
    </row>
    <row r="7" spans="1:20" ht="15.75" thickBot="1" x14ac:dyDescent="0.3">
      <c r="A7" s="173" t="s">
        <v>132</v>
      </c>
      <c r="B7" s="174"/>
      <c r="C7" s="175"/>
      <c r="D7" s="33"/>
      <c r="E7" s="92"/>
      <c r="F7" s="93"/>
      <c r="G7" s="78"/>
    </row>
    <row r="8" spans="1:20" ht="19.5" thickBot="1" x14ac:dyDescent="0.35">
      <c r="A8" s="207" t="s">
        <v>120</v>
      </c>
      <c r="B8" s="208"/>
      <c r="C8" s="209"/>
      <c r="D8" s="33"/>
      <c r="E8" s="92"/>
      <c r="F8" s="94"/>
      <c r="G8" s="78"/>
      <c r="J8" s="202" t="str">
        <f>+A4</f>
        <v>Poule Princpipale 2</v>
      </c>
      <c r="K8" s="203"/>
      <c r="L8" s="203"/>
      <c r="M8" s="203"/>
      <c r="N8" s="203"/>
      <c r="O8" s="203"/>
      <c r="P8" s="203"/>
      <c r="Q8" s="203"/>
      <c r="R8" s="203"/>
      <c r="S8" s="203"/>
      <c r="T8" s="204"/>
    </row>
    <row r="9" spans="1:20" x14ac:dyDescent="0.25">
      <c r="A9" s="214"/>
      <c r="B9" s="214"/>
      <c r="C9" s="214"/>
      <c r="D9" s="33"/>
      <c r="E9" s="33"/>
      <c r="F9" s="78"/>
      <c r="G9" s="78"/>
      <c r="J9" s="30" t="s">
        <v>7</v>
      </c>
      <c r="K9" s="37" t="s">
        <v>31</v>
      </c>
      <c r="L9" s="37" t="s">
        <v>32</v>
      </c>
      <c r="M9" s="37" t="s">
        <v>33</v>
      </c>
      <c r="N9" s="37" t="s">
        <v>35</v>
      </c>
      <c r="O9" s="37" t="s">
        <v>66</v>
      </c>
      <c r="P9" s="37" t="s">
        <v>67</v>
      </c>
      <c r="Q9" s="37" t="s">
        <v>68</v>
      </c>
      <c r="R9" s="108" t="s">
        <v>69</v>
      </c>
      <c r="S9" s="108" t="s">
        <v>70</v>
      </c>
      <c r="T9" s="109" t="s">
        <v>10</v>
      </c>
    </row>
    <row r="10" spans="1:20" ht="21" x14ac:dyDescent="0.35">
      <c r="A10" s="214"/>
      <c r="B10" s="214"/>
      <c r="C10" s="214"/>
      <c r="D10" s="33"/>
      <c r="E10" s="33"/>
      <c r="F10" s="78"/>
      <c r="G10" s="78"/>
      <c r="H10" s="31"/>
      <c r="J10" s="38" t="str">
        <f>$A$5</f>
        <v>CHRISTIAN DIOR 2</v>
      </c>
      <c r="K10" s="95" t="str">
        <f>IF($E$18="","",IF($E$18&gt;$F$18,2,IF($E$18=$F$18,1,1)))</f>
        <v/>
      </c>
      <c r="L10" s="95" t="str">
        <f>IF($E$20="","",IF($E$20&gt;$F$20,2,IF($E$20=$F$20,1,1)))</f>
        <v/>
      </c>
      <c r="M10" s="95" t="str">
        <f>IF($F$22="","",IF($F$22&gt;$E$22,2,IF($F$22=$E$22,1,1)))</f>
        <v/>
      </c>
      <c r="N10" s="36" t="str">
        <f>IF(K10="","",SUM(K10:M10))</f>
        <v/>
      </c>
      <c r="O10" s="95"/>
      <c r="P10" s="95"/>
      <c r="Q10" s="95"/>
      <c r="R10" s="14"/>
      <c r="S10" s="14"/>
      <c r="T10" s="104"/>
    </row>
    <row r="11" spans="1:20" ht="15.75" x14ac:dyDescent="0.25">
      <c r="A11" s="213"/>
      <c r="B11" s="213"/>
      <c r="C11" s="213"/>
      <c r="H11" s="78"/>
      <c r="J11" s="38" t="str">
        <f>$A$6</f>
        <v>CHRITIAN DIOR 1</v>
      </c>
      <c r="K11" s="95" t="str">
        <f>IF($F$18="","",IF($F$18&gt;$E$18,2,IF($F$18=$E$18,1,1)))</f>
        <v/>
      </c>
      <c r="L11" s="95" t="str">
        <f>IF($E$21="","",IF($E$21&gt;$F$21,2,IF($E$21=$F$21,1,1)))</f>
        <v/>
      </c>
      <c r="M11" s="95" t="str">
        <f>IF($E$23="","",IF($E$23&gt;$F$23,2,IF($E$23=$F$23,1,0)))</f>
        <v/>
      </c>
      <c r="N11" s="36" t="str">
        <f>IF(K11="","",SUM(K11:M11))</f>
        <v/>
      </c>
      <c r="O11" s="95"/>
      <c r="P11" s="95"/>
      <c r="Q11" s="95"/>
      <c r="R11" s="14"/>
      <c r="S11" s="14"/>
      <c r="T11" s="104"/>
    </row>
    <row r="12" spans="1:20" ht="15.75" x14ac:dyDescent="0.25">
      <c r="A12" s="213"/>
      <c r="B12" s="213"/>
      <c r="C12" s="213"/>
      <c r="H12" s="78"/>
      <c r="J12" s="38" t="str">
        <f>$A$7</f>
        <v xml:space="preserve"> CACEM 3</v>
      </c>
      <c r="K12" s="95" t="str">
        <f>IF($E$19="","",IF($E$19&gt;$F$19,2,IF($E$19=$F$19,1,1)))</f>
        <v/>
      </c>
      <c r="L12" s="95" t="str">
        <f>IF($F$20="","",IF($F$20&gt;$E$20,2,IF($F$20=$E$20,1,1)))</f>
        <v/>
      </c>
      <c r="M12" s="95" t="str">
        <f>IF($F$23="","",IF($F$23&gt;$E$23,2,IF($F$23=$E$23,1,1)))</f>
        <v/>
      </c>
      <c r="N12" s="36" t="str">
        <f>IF(K12="","",SUM(K12:M12))</f>
        <v/>
      </c>
      <c r="O12" s="95"/>
      <c r="P12" s="95"/>
      <c r="Q12" s="95"/>
      <c r="R12" s="14"/>
      <c r="S12" s="14"/>
      <c r="T12" s="104"/>
    </row>
    <row r="13" spans="1:20" ht="16.5" thickBot="1" x14ac:dyDescent="0.3">
      <c r="H13" s="78"/>
      <c r="J13" s="39" t="str">
        <f>$A$8</f>
        <v>ASTB 1</v>
      </c>
      <c r="K13" s="96" t="str">
        <f>IF($F$19="","",IF($F$19&gt;$E$19,2,IF($F$19=$E$19,1,1)))</f>
        <v/>
      </c>
      <c r="L13" s="96" t="str">
        <f>IF($F$21="","",IF($F$21&gt;$E$21,2,IF($F$21=$E$21,1,1)))</f>
        <v/>
      </c>
      <c r="M13" s="96" t="str">
        <f>IF($E$22="","",IF($E$22&gt;$F$22,2,IF($E$22=$F$22,1,1)))</f>
        <v/>
      </c>
      <c r="N13" s="40" t="str">
        <f>IF(K13="","",SUM(K13:M13))</f>
        <v/>
      </c>
      <c r="O13" s="96"/>
      <c r="P13" s="96"/>
      <c r="Q13" s="96"/>
      <c r="R13" s="105"/>
      <c r="S13" s="105"/>
      <c r="T13" s="106"/>
    </row>
    <row r="14" spans="1:20" ht="15.75" x14ac:dyDescent="0.25">
      <c r="A14" s="182" t="s">
        <v>44</v>
      </c>
      <c r="B14" s="183"/>
      <c r="C14" s="183"/>
      <c r="D14" s="183"/>
      <c r="E14" s="183"/>
      <c r="F14" s="183"/>
      <c r="G14" s="184"/>
      <c r="H14" s="78"/>
    </row>
    <row r="15" spans="1:20" x14ac:dyDescent="0.25">
      <c r="A15" s="42" t="s">
        <v>0</v>
      </c>
      <c r="B15" s="41" t="s">
        <v>1</v>
      </c>
      <c r="C15" s="41" t="s">
        <v>2</v>
      </c>
      <c r="D15" s="205" t="s">
        <v>3</v>
      </c>
      <c r="E15" s="205"/>
      <c r="F15" s="205"/>
      <c r="G15" s="206"/>
      <c r="H15" s="78"/>
    </row>
    <row r="16" spans="1:20" ht="15.75" thickBot="1" x14ac:dyDescent="0.3">
      <c r="A16" s="43"/>
      <c r="B16" s="44"/>
      <c r="C16" s="44"/>
      <c r="D16" s="45"/>
      <c r="E16" s="188" t="s">
        <v>4</v>
      </c>
      <c r="F16" s="188"/>
      <c r="G16" s="46"/>
      <c r="H16" s="78"/>
    </row>
    <row r="17" spans="1:7" ht="15.75" thickBot="1" x14ac:dyDescent="0.3">
      <c r="A17" s="179" t="s">
        <v>74</v>
      </c>
      <c r="B17" s="180"/>
      <c r="C17" s="180"/>
      <c r="D17" s="180"/>
      <c r="E17" s="180"/>
      <c r="F17" s="180"/>
      <c r="G17" s="181"/>
    </row>
    <row r="18" spans="1:7" ht="15.75" x14ac:dyDescent="0.25">
      <c r="A18" s="1">
        <v>3</v>
      </c>
      <c r="B18" s="2">
        <v>43595</v>
      </c>
      <c r="C18" s="57" t="s">
        <v>53</v>
      </c>
      <c r="D18" s="4" t="str">
        <f>A5</f>
        <v>CHRISTIAN DIOR 2</v>
      </c>
      <c r="E18" s="5"/>
      <c r="F18" s="5"/>
      <c r="G18" s="6" t="str">
        <f>A6</f>
        <v>CHRITIAN DIOR 1</v>
      </c>
    </row>
    <row r="19" spans="1:7" ht="15.75" x14ac:dyDescent="0.25">
      <c r="A19" s="7">
        <v>4</v>
      </c>
      <c r="B19" s="2">
        <v>43595</v>
      </c>
      <c r="C19" s="3" t="s">
        <v>53</v>
      </c>
      <c r="D19" s="4" t="str">
        <f>A7</f>
        <v xml:space="preserve"> CACEM 3</v>
      </c>
      <c r="E19" s="5"/>
      <c r="F19" s="5"/>
      <c r="G19" s="6" t="str">
        <f>A8</f>
        <v>ASTB 1</v>
      </c>
    </row>
    <row r="20" spans="1:7" ht="15.75" x14ac:dyDescent="0.25">
      <c r="A20" s="7">
        <v>3</v>
      </c>
      <c r="B20" s="2">
        <v>43595</v>
      </c>
      <c r="C20" s="112" t="s">
        <v>29</v>
      </c>
      <c r="D20" s="4" t="str">
        <f>A5</f>
        <v>CHRISTIAN DIOR 2</v>
      </c>
      <c r="E20" s="5"/>
      <c r="F20" s="5"/>
      <c r="G20" s="6" t="str">
        <f>A7</f>
        <v xml:space="preserve"> CACEM 3</v>
      </c>
    </row>
    <row r="21" spans="1:7" ht="15.75" x14ac:dyDescent="0.25">
      <c r="A21" s="7">
        <v>4</v>
      </c>
      <c r="B21" s="2">
        <v>43595</v>
      </c>
      <c r="C21" s="3" t="s">
        <v>29</v>
      </c>
      <c r="D21" s="4" t="str">
        <f>A6</f>
        <v>CHRITIAN DIOR 1</v>
      </c>
      <c r="E21" s="5"/>
      <c r="F21" s="5"/>
      <c r="G21" s="6" t="str">
        <f>A8</f>
        <v>ASTB 1</v>
      </c>
    </row>
    <row r="22" spans="1:7" ht="15.75" x14ac:dyDescent="0.25">
      <c r="A22" s="7">
        <v>3</v>
      </c>
      <c r="B22" s="2">
        <v>43595</v>
      </c>
      <c r="C22" s="114" t="s">
        <v>65</v>
      </c>
      <c r="D22" s="4" t="str">
        <f>A8</f>
        <v>ASTB 1</v>
      </c>
      <c r="E22" s="5"/>
      <c r="F22" s="5"/>
      <c r="G22" s="6" t="str">
        <f>A5</f>
        <v>CHRISTIAN DIOR 2</v>
      </c>
    </row>
    <row r="23" spans="1:7" ht="15.75" x14ac:dyDescent="0.25">
      <c r="A23" s="7">
        <v>4</v>
      </c>
      <c r="B23" s="2">
        <v>43595</v>
      </c>
      <c r="C23" s="114" t="s">
        <v>65</v>
      </c>
      <c r="D23" s="4" t="str">
        <f>A6</f>
        <v>CHRITIAN DIOR 1</v>
      </c>
      <c r="E23" s="122"/>
      <c r="F23" s="122"/>
      <c r="G23" s="6" t="str">
        <f>A7</f>
        <v xml:space="preserve"> CACEM 3</v>
      </c>
    </row>
  </sheetData>
  <mergeCells count="17">
    <mergeCell ref="A12:C12"/>
    <mergeCell ref="A14:G14"/>
    <mergeCell ref="D15:G15"/>
    <mergeCell ref="E16:F16"/>
    <mergeCell ref="A17:G17"/>
    <mergeCell ref="A11:C11"/>
    <mergeCell ref="A1:G2"/>
    <mergeCell ref="H1:R2"/>
    <mergeCell ref="A4:C4"/>
    <mergeCell ref="E4:F4"/>
    <mergeCell ref="A5:C5"/>
    <mergeCell ref="A6:C6"/>
    <mergeCell ref="J8:T8"/>
    <mergeCell ref="A7:C7"/>
    <mergeCell ref="A8:C8"/>
    <mergeCell ref="A9:C9"/>
    <mergeCell ref="A10:C1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B29" sqref="B29"/>
    </sheetView>
  </sheetViews>
  <sheetFormatPr baseColWidth="10" defaultRowHeight="15" x14ac:dyDescent="0.25"/>
  <cols>
    <col min="3" max="3" width="8.28515625" customWidth="1"/>
    <col min="4" max="4" width="16.42578125" customWidth="1"/>
    <col min="5" max="5" width="7.140625" customWidth="1"/>
    <col min="6" max="6" width="6.85546875" customWidth="1"/>
    <col min="7" max="7" width="17.85546875" customWidth="1"/>
    <col min="10" max="10" width="15.140625" customWidth="1"/>
    <col min="11" max="12" width="5.7109375" customWidth="1"/>
    <col min="13" max="13" width="6" customWidth="1"/>
    <col min="14" max="14" width="6.7109375" customWidth="1"/>
    <col min="15" max="15" width="7.5703125" customWidth="1"/>
    <col min="16" max="16" width="5.7109375" customWidth="1"/>
    <col min="17" max="17" width="5.28515625" customWidth="1"/>
    <col min="18" max="18" width="5.85546875" customWidth="1"/>
    <col min="19" max="19" width="5.42578125" customWidth="1"/>
    <col min="20" max="20" width="6.28515625" customWidth="1"/>
  </cols>
  <sheetData>
    <row r="1" spans="1:20" x14ac:dyDescent="0.25">
      <c r="A1" s="167" t="s">
        <v>62</v>
      </c>
      <c r="B1" s="167"/>
      <c r="C1" s="167"/>
      <c r="D1" s="167"/>
      <c r="E1" s="167"/>
      <c r="F1" s="167"/>
      <c r="G1" s="167"/>
      <c r="H1" s="167" t="s">
        <v>62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20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20" ht="15.75" thickBot="1" x14ac:dyDescent="0.3"/>
    <row r="4" spans="1:20" ht="21" x14ac:dyDescent="0.35">
      <c r="A4" s="169" t="s">
        <v>80</v>
      </c>
      <c r="B4" s="170"/>
      <c r="C4" s="171"/>
      <c r="D4" s="31"/>
      <c r="E4" s="172" t="s">
        <v>12</v>
      </c>
      <c r="F4" s="172"/>
      <c r="G4" s="31"/>
    </row>
    <row r="5" spans="1:20" x14ac:dyDescent="0.25">
      <c r="A5" s="173" t="s">
        <v>137</v>
      </c>
      <c r="B5" s="174"/>
      <c r="C5" s="175"/>
      <c r="D5" s="33"/>
      <c r="E5" s="70" t="s">
        <v>54</v>
      </c>
      <c r="F5" s="71" t="s">
        <v>46</v>
      </c>
      <c r="G5" s="78"/>
    </row>
    <row r="6" spans="1:20" x14ac:dyDescent="0.25">
      <c r="A6" s="173" t="s">
        <v>117</v>
      </c>
      <c r="B6" s="174"/>
      <c r="C6" s="175"/>
      <c r="D6" s="33"/>
      <c r="E6" s="72" t="s">
        <v>55</v>
      </c>
      <c r="F6" s="71" t="s">
        <v>11</v>
      </c>
      <c r="G6" s="78"/>
    </row>
    <row r="7" spans="1:20" ht="15.75" thickBot="1" x14ac:dyDescent="0.3">
      <c r="A7" s="173" t="s">
        <v>133</v>
      </c>
      <c r="B7" s="174"/>
      <c r="C7" s="175"/>
      <c r="D7" s="33"/>
      <c r="E7" s="92"/>
      <c r="F7" s="93"/>
      <c r="G7" s="78"/>
    </row>
    <row r="8" spans="1:20" ht="19.5" thickBot="1" x14ac:dyDescent="0.35">
      <c r="A8" s="207" t="s">
        <v>122</v>
      </c>
      <c r="B8" s="208"/>
      <c r="C8" s="209"/>
      <c r="D8" s="33"/>
      <c r="E8" s="92"/>
      <c r="F8" s="94"/>
      <c r="G8" s="78"/>
      <c r="J8" s="202" t="str">
        <f>A4</f>
        <v>Places 9-12</v>
      </c>
      <c r="K8" s="203"/>
      <c r="L8" s="203"/>
      <c r="M8" s="203"/>
      <c r="N8" s="203"/>
      <c r="O8" s="203"/>
      <c r="P8" s="203"/>
      <c r="Q8" s="203"/>
      <c r="R8" s="203"/>
      <c r="S8" s="203"/>
      <c r="T8" s="204"/>
    </row>
    <row r="9" spans="1:20" x14ac:dyDescent="0.25">
      <c r="A9" s="214"/>
      <c r="B9" s="214"/>
      <c r="C9" s="214"/>
      <c r="D9" s="33"/>
      <c r="E9" s="33"/>
      <c r="F9" s="78"/>
      <c r="G9" s="78"/>
      <c r="J9" s="30" t="s">
        <v>7</v>
      </c>
      <c r="K9" s="37" t="s">
        <v>31</v>
      </c>
      <c r="L9" s="37" t="s">
        <v>32</v>
      </c>
      <c r="M9" s="37" t="s">
        <v>33</v>
      </c>
      <c r="N9" s="37" t="s">
        <v>35</v>
      </c>
      <c r="O9" s="37" t="s">
        <v>66</v>
      </c>
      <c r="P9" s="37" t="s">
        <v>67</v>
      </c>
      <c r="Q9" s="37" t="s">
        <v>68</v>
      </c>
      <c r="R9" s="108" t="s">
        <v>9</v>
      </c>
      <c r="S9" s="108" t="s">
        <v>8</v>
      </c>
      <c r="T9" s="109" t="s">
        <v>10</v>
      </c>
    </row>
    <row r="10" spans="1:20" ht="21" x14ac:dyDescent="0.35">
      <c r="A10" s="214"/>
      <c r="B10" s="214"/>
      <c r="C10" s="214"/>
      <c r="D10" s="33"/>
      <c r="E10" s="33"/>
      <c r="F10" s="78"/>
      <c r="G10" s="78"/>
      <c r="H10" s="31"/>
      <c r="J10" s="38" t="str">
        <f>$A$5</f>
        <v>CACEM2</v>
      </c>
      <c r="K10" s="116" t="str">
        <f>IF($E$18="","",IF($E$18&gt;$F$18,2,IF($E$18=$F$18,1,1)))</f>
        <v/>
      </c>
      <c r="L10" s="116" t="str">
        <f>IF($E$20="","",IF($E$20&gt;$F$20,2,IF($E$20=$F$20,1,1)))</f>
        <v/>
      </c>
      <c r="M10" s="116" t="str">
        <f>IF($F$22="","",IF($F$22&gt;$E$22,2,IF($F$22=$E$22,1,1)))</f>
        <v/>
      </c>
      <c r="N10" s="116" t="str">
        <f>IF(K10="","",SUM(K10:M10))</f>
        <v/>
      </c>
      <c r="O10" s="116"/>
      <c r="P10" s="116"/>
      <c r="Q10" s="14"/>
      <c r="R10" s="14"/>
      <c r="S10" s="14"/>
      <c r="T10" s="104"/>
    </row>
    <row r="11" spans="1:20" x14ac:dyDescent="0.25">
      <c r="A11" s="213"/>
      <c r="B11" s="213"/>
      <c r="C11" s="213"/>
      <c r="H11" s="78"/>
      <c r="J11" s="38" t="str">
        <f>$A$6</f>
        <v>ASTB 3</v>
      </c>
      <c r="K11" s="116" t="str">
        <f>IF($F$18="","",IF($F$18&gt;$E$18,2,IF($F$18=$E$18,1,1)))</f>
        <v/>
      </c>
      <c r="L11" s="116" t="str">
        <f>IF($E$21="","",IF($E$21&gt;$F$21,2,IF($E$21=$F$21,1,1)))</f>
        <v/>
      </c>
      <c r="M11" s="116" t="str">
        <f>IF($E$23="","",IF($E$23&gt;$F$23,2,IF($E$23=$F$23,1,1)))</f>
        <v/>
      </c>
      <c r="N11" s="116" t="str">
        <f>IF(K11="","",SUM(K11:M11))</f>
        <v/>
      </c>
      <c r="O11" s="116"/>
      <c r="P11" s="116"/>
      <c r="Q11" s="14"/>
      <c r="R11" s="14"/>
      <c r="S11" s="14"/>
      <c r="T11" s="104"/>
    </row>
    <row r="12" spans="1:20" x14ac:dyDescent="0.25">
      <c r="A12" s="213"/>
      <c r="B12" s="213"/>
      <c r="C12" s="213"/>
      <c r="H12" s="78"/>
      <c r="J12" s="38" t="str">
        <f>$A$7</f>
        <v>CHRISTIAN DIOR 3</v>
      </c>
      <c r="K12" s="116" t="str">
        <f>IF($E$19="","",IF($E$19&gt;$F$19,2,IF($E$19=$F$19,1,1)))</f>
        <v/>
      </c>
      <c r="L12" s="116"/>
      <c r="M12" s="116" t="str">
        <f>IF($F$21="","",IF($F$21&gt;$E$21,2,IF($F$21=$E$21,1,1)))</f>
        <v/>
      </c>
      <c r="N12" s="116" t="str">
        <f>IF(K12="","",SUM(K12:M12))</f>
        <v/>
      </c>
      <c r="O12" s="116"/>
      <c r="P12" s="116"/>
      <c r="Q12" s="14"/>
      <c r="R12" s="14"/>
      <c r="S12" s="14"/>
      <c r="T12" s="104"/>
    </row>
    <row r="13" spans="1:20" ht="15.75" thickBot="1" x14ac:dyDescent="0.3">
      <c r="H13" s="78"/>
      <c r="J13" s="39" t="str">
        <f>$A$8</f>
        <v>LE MOULIN</v>
      </c>
      <c r="K13" s="119" t="str">
        <f>IF($F$19="","",IF($F$19&gt;$E$19,2,IF($F$19=$E$19,1,1)))</f>
        <v/>
      </c>
      <c r="L13" s="119" t="str">
        <f>IF($F$21="","",IF($F$21&gt;$E$21,2,IF($F$21=$E$21,1,1)))</f>
        <v/>
      </c>
      <c r="M13" s="119" t="str">
        <f>IF($E$22="","",IF($E$22&gt;$F$22,2,IF($E$22=$F$22,1,1)))</f>
        <v/>
      </c>
      <c r="N13" s="119" t="str">
        <f>IF(K13="","",SUM(K13:M13))</f>
        <v/>
      </c>
      <c r="O13" s="119"/>
      <c r="P13" s="119"/>
      <c r="Q13" s="105"/>
      <c r="R13" s="105"/>
      <c r="S13" s="105"/>
      <c r="T13" s="106"/>
    </row>
    <row r="14" spans="1:20" ht="15.75" x14ac:dyDescent="0.25">
      <c r="A14" s="182" t="s">
        <v>44</v>
      </c>
      <c r="B14" s="183"/>
      <c r="C14" s="183"/>
      <c r="D14" s="183"/>
      <c r="E14" s="183"/>
      <c r="F14" s="183"/>
      <c r="G14" s="184"/>
      <c r="H14" s="78"/>
    </row>
    <row r="15" spans="1:20" x14ac:dyDescent="0.25">
      <c r="A15" s="42" t="s">
        <v>0</v>
      </c>
      <c r="B15" s="41" t="s">
        <v>1</v>
      </c>
      <c r="C15" s="41" t="s">
        <v>2</v>
      </c>
      <c r="D15" s="205" t="s">
        <v>3</v>
      </c>
      <c r="E15" s="205"/>
      <c r="F15" s="205"/>
      <c r="G15" s="206"/>
      <c r="H15" s="78"/>
    </row>
    <row r="16" spans="1:20" ht="15.75" thickBot="1" x14ac:dyDescent="0.3">
      <c r="A16" s="43"/>
      <c r="B16" s="44"/>
      <c r="C16" s="44"/>
      <c r="D16" s="45"/>
      <c r="E16" s="188" t="s">
        <v>4</v>
      </c>
      <c r="F16" s="188"/>
      <c r="G16" s="46"/>
      <c r="H16" s="78"/>
    </row>
    <row r="17" spans="1:7" ht="15.75" thickBot="1" x14ac:dyDescent="0.3">
      <c r="A17" s="179" t="s">
        <v>74</v>
      </c>
      <c r="B17" s="180"/>
      <c r="C17" s="180"/>
      <c r="D17" s="180"/>
      <c r="E17" s="180"/>
      <c r="F17" s="180"/>
      <c r="G17" s="181"/>
    </row>
    <row r="18" spans="1:7" ht="15.75" x14ac:dyDescent="0.25">
      <c r="A18" s="1">
        <v>5</v>
      </c>
      <c r="B18" s="2">
        <v>43595</v>
      </c>
      <c r="C18" s="57" t="s">
        <v>53</v>
      </c>
      <c r="D18" s="4" t="str">
        <f>A5</f>
        <v>CACEM2</v>
      </c>
      <c r="E18" s="5"/>
      <c r="F18" s="5"/>
      <c r="G18" s="6" t="str">
        <f>A6</f>
        <v>ASTB 3</v>
      </c>
    </row>
    <row r="19" spans="1:7" ht="15.75" x14ac:dyDescent="0.25">
      <c r="A19" s="7">
        <v>6</v>
      </c>
      <c r="B19" s="2">
        <v>43595</v>
      </c>
      <c r="C19" s="3" t="s">
        <v>53</v>
      </c>
      <c r="D19" s="4" t="str">
        <f>A7</f>
        <v>CHRISTIAN DIOR 3</v>
      </c>
      <c r="E19" s="5"/>
      <c r="F19" s="5"/>
      <c r="G19" s="6" t="str">
        <f>A8</f>
        <v>LE MOULIN</v>
      </c>
    </row>
    <row r="20" spans="1:7" ht="15.75" x14ac:dyDescent="0.25">
      <c r="A20" s="7">
        <v>5</v>
      </c>
      <c r="B20" s="2">
        <v>43595</v>
      </c>
      <c r="C20" s="112" t="s">
        <v>29</v>
      </c>
      <c r="D20" s="4" t="str">
        <f>A5</f>
        <v>CACEM2</v>
      </c>
      <c r="E20" s="5"/>
      <c r="F20" s="5"/>
      <c r="G20" s="6" t="str">
        <f>A7</f>
        <v>CHRISTIAN DIOR 3</v>
      </c>
    </row>
    <row r="21" spans="1:7" ht="15.75" x14ac:dyDescent="0.25">
      <c r="A21" s="7">
        <v>6</v>
      </c>
      <c r="B21" s="2">
        <v>43595</v>
      </c>
      <c r="C21" s="3" t="s">
        <v>29</v>
      </c>
      <c r="D21" s="4" t="str">
        <f>A6</f>
        <v>ASTB 3</v>
      </c>
      <c r="E21" s="5"/>
      <c r="F21" s="5"/>
      <c r="G21" s="6" t="str">
        <f>A8</f>
        <v>LE MOULIN</v>
      </c>
    </row>
    <row r="22" spans="1:7" ht="15.75" x14ac:dyDescent="0.25">
      <c r="A22" s="7">
        <v>5</v>
      </c>
      <c r="B22" s="2">
        <v>43595</v>
      </c>
      <c r="C22" s="114" t="s">
        <v>65</v>
      </c>
      <c r="D22" s="4" t="str">
        <f>A8</f>
        <v>LE MOULIN</v>
      </c>
      <c r="E22" s="5"/>
      <c r="F22" s="5"/>
      <c r="G22" s="6" t="str">
        <f>A5</f>
        <v>CACEM2</v>
      </c>
    </row>
    <row r="23" spans="1:7" ht="15.75" x14ac:dyDescent="0.25">
      <c r="A23" s="7">
        <v>6</v>
      </c>
      <c r="B23" s="2">
        <v>43595</v>
      </c>
      <c r="C23" s="114" t="s">
        <v>65</v>
      </c>
      <c r="D23" s="4" t="str">
        <f>A6</f>
        <v>ASTB 3</v>
      </c>
      <c r="E23" s="122"/>
      <c r="F23" s="122"/>
      <c r="G23" s="6" t="str">
        <f>A7</f>
        <v>CHRISTIAN DIOR 3</v>
      </c>
    </row>
  </sheetData>
  <mergeCells count="17">
    <mergeCell ref="A12:C12"/>
    <mergeCell ref="A14:G14"/>
    <mergeCell ref="D15:G15"/>
    <mergeCell ref="E16:F16"/>
    <mergeCell ref="A17:G17"/>
    <mergeCell ref="A11:C11"/>
    <mergeCell ref="A1:G2"/>
    <mergeCell ref="H1:R2"/>
    <mergeCell ref="A4:C4"/>
    <mergeCell ref="E4:F4"/>
    <mergeCell ref="A5:C5"/>
    <mergeCell ref="A6:C6"/>
    <mergeCell ref="A7:C7"/>
    <mergeCell ref="A8:C8"/>
    <mergeCell ref="A9:C9"/>
    <mergeCell ref="A10:C10"/>
    <mergeCell ref="J8:T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6" workbookViewId="0">
      <selection activeCell="D13" sqref="D13"/>
    </sheetView>
  </sheetViews>
  <sheetFormatPr baseColWidth="10" defaultRowHeight="15" x14ac:dyDescent="0.25"/>
  <cols>
    <col min="3" max="3" width="8.140625" customWidth="1"/>
    <col min="4" max="4" width="13.7109375" bestFit="1" customWidth="1"/>
    <col min="7" max="7" width="13.7109375" bestFit="1" customWidth="1"/>
    <col min="10" max="10" width="13.85546875" customWidth="1"/>
    <col min="11" max="11" width="5.7109375" customWidth="1"/>
    <col min="12" max="12" width="5.85546875" customWidth="1"/>
    <col min="13" max="13" width="5.7109375" customWidth="1"/>
    <col min="14" max="14" width="6.140625" customWidth="1"/>
    <col min="15" max="15" width="6.85546875" customWidth="1"/>
    <col min="16" max="16" width="6.7109375" customWidth="1"/>
    <col min="17" max="17" width="6.140625" customWidth="1"/>
    <col min="18" max="18" width="6.28515625" customWidth="1"/>
    <col min="19" max="19" width="6.85546875" customWidth="1"/>
    <col min="20" max="20" width="6.5703125" customWidth="1"/>
    <col min="21" max="21" width="7.140625" customWidth="1"/>
  </cols>
  <sheetData>
    <row r="1" spans="1:21" x14ac:dyDescent="0.25">
      <c r="C1" s="167" t="s">
        <v>62</v>
      </c>
      <c r="D1" s="168"/>
      <c r="E1" s="168"/>
      <c r="F1" s="168"/>
      <c r="H1" s="167" t="s">
        <v>63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21" x14ac:dyDescent="0.25">
      <c r="C2" s="168"/>
      <c r="D2" s="168"/>
      <c r="E2" s="168"/>
      <c r="F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5" spans="1:21" ht="15.75" thickBot="1" x14ac:dyDescent="0.3"/>
    <row r="6" spans="1:21" ht="21" x14ac:dyDescent="0.35">
      <c r="A6" s="169" t="s">
        <v>81</v>
      </c>
      <c r="B6" s="170"/>
      <c r="C6" s="171"/>
      <c r="D6" s="31"/>
      <c r="E6" s="172" t="s">
        <v>12</v>
      </c>
      <c r="F6" s="172"/>
      <c r="G6" s="31"/>
    </row>
    <row r="7" spans="1:21" ht="15.75" thickBot="1" x14ac:dyDescent="0.3">
      <c r="A7" s="173" t="s">
        <v>138</v>
      </c>
      <c r="B7" s="174"/>
      <c r="C7" s="175"/>
      <c r="D7" s="33"/>
      <c r="E7" s="34" t="s">
        <v>54</v>
      </c>
      <c r="F7" s="73" t="s">
        <v>46</v>
      </c>
      <c r="G7" s="78"/>
    </row>
    <row r="8" spans="1:21" ht="19.5" thickBot="1" x14ac:dyDescent="0.35">
      <c r="A8" s="164" t="s">
        <v>102</v>
      </c>
      <c r="B8" s="165"/>
      <c r="C8" s="166"/>
      <c r="D8" s="33"/>
      <c r="E8" s="35" t="s">
        <v>55</v>
      </c>
      <c r="F8" s="73" t="s">
        <v>11</v>
      </c>
      <c r="G8" s="78"/>
      <c r="J8" s="176" t="s">
        <v>100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/>
    </row>
    <row r="9" spans="1:21" x14ac:dyDescent="0.25">
      <c r="A9" s="173" t="s">
        <v>103</v>
      </c>
      <c r="B9" s="174"/>
      <c r="C9" s="175"/>
      <c r="D9" s="33"/>
      <c r="E9" s="86"/>
      <c r="F9" s="87"/>
      <c r="G9" s="78"/>
      <c r="J9" s="30" t="s">
        <v>7</v>
      </c>
      <c r="K9" s="37" t="s">
        <v>31</v>
      </c>
      <c r="L9" s="37" t="s">
        <v>32</v>
      </c>
      <c r="M9" s="37" t="s">
        <v>33</v>
      </c>
      <c r="N9" s="37" t="s">
        <v>34</v>
      </c>
      <c r="O9" s="37" t="s">
        <v>35</v>
      </c>
      <c r="P9" s="37" t="s">
        <v>66</v>
      </c>
      <c r="Q9" s="37" t="s">
        <v>67</v>
      </c>
      <c r="R9" s="37" t="s">
        <v>68</v>
      </c>
      <c r="S9" s="108" t="s">
        <v>9</v>
      </c>
      <c r="T9" s="108" t="s">
        <v>8</v>
      </c>
      <c r="U9" s="109" t="s">
        <v>10</v>
      </c>
    </row>
    <row r="10" spans="1:21" ht="17.25" customHeight="1" x14ac:dyDescent="0.35">
      <c r="A10" s="164" t="s">
        <v>131</v>
      </c>
      <c r="B10" s="165"/>
      <c r="C10" s="166"/>
      <c r="D10" s="33"/>
      <c r="E10" s="86"/>
      <c r="F10" s="88"/>
      <c r="G10" s="78"/>
      <c r="H10" s="31"/>
      <c r="J10" s="38" t="str">
        <f>$A$7</f>
        <v>EDF MARTINIQUE</v>
      </c>
      <c r="K10" s="116" t="str">
        <f>IF($E$20="","",IF($E$20&gt;$F$20,2,IF($E$20=$F$20,1,1)))</f>
        <v/>
      </c>
      <c r="L10" s="116" t="str">
        <f>IF($F$22="","",IF($F$22&gt;$E$22,2,IF($F$22=$E$22,1,1)))</f>
        <v/>
      </c>
      <c r="M10" s="116" t="str">
        <f>IF($F$25="","",IF($F$25&gt;$E$25,2,IF($F$25=$E$25,1,1)))</f>
        <v/>
      </c>
      <c r="N10" s="116" t="str">
        <f>IF($E$28="","",IF($E$28&gt;$F$28,2,IF($E$28=$F$28,1,1)))</f>
        <v/>
      </c>
      <c r="O10" s="36" t="str">
        <f>IF(K10="","",SUM(K10:N10))</f>
        <v/>
      </c>
      <c r="P10" s="116" t="s">
        <v>43</v>
      </c>
      <c r="Q10" s="116" t="s">
        <v>43</v>
      </c>
      <c r="R10" s="116" t="s">
        <v>43</v>
      </c>
      <c r="S10" s="14"/>
      <c r="T10" s="14"/>
      <c r="U10" s="104"/>
    </row>
    <row r="11" spans="1:21" ht="15.75" x14ac:dyDescent="0.25">
      <c r="A11" s="164" t="s">
        <v>130</v>
      </c>
      <c r="B11" s="165"/>
      <c r="C11" s="166"/>
      <c r="D11" s="33"/>
      <c r="E11" s="33"/>
      <c r="F11" s="78"/>
      <c r="G11" s="78"/>
      <c r="H11" s="78"/>
      <c r="J11" s="38" t="str">
        <f>$A$8</f>
        <v>CACEM 1</v>
      </c>
      <c r="K11" s="116" t="str">
        <f>IF($F$20="","",IF($F$20&gt;$E$20,2,IF($F$20=$E$20,1,1)))</f>
        <v/>
      </c>
      <c r="L11" s="116" t="str">
        <f>IF($E$23="","",IF($E$23&gt;$F$23,2,IF($E$23=$F$23,1,1)))</f>
        <v/>
      </c>
      <c r="M11" s="116" t="str">
        <f>IF($E$26="","",IF($E$26&gt;$F$26,2,IF($F$26=$E$26,1,1)))</f>
        <v/>
      </c>
      <c r="N11" s="116" t="str">
        <f>IF($E$29="","",IF($E$29&gt;$F$29,2,IF($E$29=$F$29,1,1)))</f>
        <v/>
      </c>
      <c r="O11" s="36" t="str">
        <f>IF(K11="","",SUM(K11:N11))</f>
        <v/>
      </c>
      <c r="P11" s="116" t="s">
        <v>43</v>
      </c>
      <c r="Q11" s="116" t="s">
        <v>43</v>
      </c>
      <c r="R11" s="116" t="s">
        <v>43</v>
      </c>
      <c r="S11" s="14"/>
      <c r="T11" s="14"/>
      <c r="U11" s="104"/>
    </row>
    <row r="12" spans="1:21" ht="15.75" x14ac:dyDescent="0.25">
      <c r="A12" s="78"/>
      <c r="B12" s="78"/>
      <c r="C12" s="78"/>
      <c r="D12" s="33"/>
      <c r="E12" s="33"/>
      <c r="F12" s="78"/>
      <c r="G12" s="78"/>
      <c r="H12" s="78"/>
      <c r="J12" s="38" t="str">
        <f>$A$9</f>
        <v>DIGICEL</v>
      </c>
      <c r="K12" s="116" t="str">
        <f>IF($E$21="","",IF($E$21&gt;$F$21,2,IF($E$21=$F$21,1,1)))</f>
        <v/>
      </c>
      <c r="L12" s="116" t="str">
        <f>IF($F$23="","",IF($F$23&gt;$E$23,2,IF($F$23=$E$23,1,1)))</f>
        <v/>
      </c>
      <c r="M12" s="116" t="str">
        <f>IF($E$25="","",IF($E$25&gt;$F$25,2,IF($E$25=$F$25,1,1)))</f>
        <v/>
      </c>
      <c r="N12" s="116" t="str">
        <f>IF($E$27="","",IF($E$27&gt;$F$27,2,IF($E$27=$F$27,1,1)))</f>
        <v/>
      </c>
      <c r="O12" s="36" t="str">
        <f>IF(K12="","",SUM(K12:N12))</f>
        <v/>
      </c>
      <c r="P12" s="116"/>
      <c r="Q12" s="116"/>
      <c r="R12" s="116"/>
      <c r="S12" s="14"/>
      <c r="T12" s="14"/>
      <c r="U12" s="104"/>
    </row>
    <row r="13" spans="1:21" ht="15.75" x14ac:dyDescent="0.25">
      <c r="H13" s="78"/>
      <c r="J13" s="38" t="str">
        <f>$A$10</f>
        <v>RECTORAT 972</v>
      </c>
      <c r="K13" s="116" t="str">
        <f>IF($F$21="","",IF($F$21&gt;$E$21,2,IF($F$21=$E$21,1,1)))</f>
        <v/>
      </c>
      <c r="L13" s="116" t="str">
        <f>IF($F$24="","",IF($F$24&gt;$E$24,2,IF($F$24=$E$24,1,1)))</f>
        <v/>
      </c>
      <c r="M13" s="116" t="str">
        <f>IF($F$26="","",IF($F$26&gt;$E$26,2,IF($F$26=$E$26,1,1)))</f>
        <v/>
      </c>
      <c r="N13" s="116" t="str">
        <f>IF($F$28="","",IF($F$28&gt;$E$28,2,IF($F$28=$E$28,1,1)))</f>
        <v/>
      </c>
      <c r="O13" s="36" t="str">
        <f>IF(K13="","",SUM(K13:N13))</f>
        <v/>
      </c>
      <c r="P13" s="116" t="s">
        <v>43</v>
      </c>
      <c r="Q13" s="116" t="s">
        <v>43</v>
      </c>
      <c r="R13" s="116" t="s">
        <v>43</v>
      </c>
      <c r="S13" s="14"/>
      <c r="T13" s="14"/>
      <c r="U13" s="104"/>
    </row>
    <row r="14" spans="1:21" ht="16.5" thickBot="1" x14ac:dyDescent="0.3">
      <c r="H14" s="78"/>
      <c r="J14" s="39" t="str">
        <f>$A$11</f>
        <v>Koubera Renovation</v>
      </c>
      <c r="K14" s="119" t="str">
        <f>IF($E$22="","",IF($E$22&gt;$F$22,2,IF($E$22=$F$22,1,1)))</f>
        <v/>
      </c>
      <c r="L14" s="119"/>
      <c r="M14" s="119" t="str">
        <f>IF($F$27="","",IF($F$27&gt;$E$27,2,IF($F$27=$E$27,1,1)))</f>
        <v/>
      </c>
      <c r="N14" s="119" t="str">
        <f>IF($F$29="","",IF($F$29&gt;$E$29,2,IF($F$29=$E$29,1,1)))</f>
        <v/>
      </c>
      <c r="O14" s="40" t="str">
        <f>IF(K14="","",SUM(K14:N14))</f>
        <v/>
      </c>
      <c r="P14" s="119" t="s">
        <v>43</v>
      </c>
      <c r="Q14" s="119" t="s">
        <v>43</v>
      </c>
      <c r="R14" s="119" t="s">
        <v>43</v>
      </c>
      <c r="S14" s="105"/>
      <c r="T14" s="105"/>
      <c r="U14" s="106"/>
    </row>
    <row r="15" spans="1:21" ht="15.75" thickBot="1" x14ac:dyDescent="0.3">
      <c r="H15" s="78"/>
    </row>
    <row r="16" spans="1:21" ht="15.75" x14ac:dyDescent="0.25">
      <c r="A16" s="182" t="s">
        <v>44</v>
      </c>
      <c r="B16" s="183"/>
      <c r="C16" s="183"/>
      <c r="D16" s="183"/>
      <c r="E16" s="183"/>
      <c r="F16" s="183"/>
      <c r="G16" s="184"/>
    </row>
    <row r="17" spans="1:7" x14ac:dyDescent="0.25">
      <c r="A17" s="42" t="s">
        <v>0</v>
      </c>
      <c r="B17" s="41" t="s">
        <v>1</v>
      </c>
      <c r="C17" s="41" t="s">
        <v>2</v>
      </c>
      <c r="D17" s="205" t="s">
        <v>3</v>
      </c>
      <c r="E17" s="205"/>
      <c r="F17" s="205"/>
      <c r="G17" s="206"/>
    </row>
    <row r="18" spans="1:7" ht="15.75" thickBot="1" x14ac:dyDescent="0.3">
      <c r="A18" s="43"/>
      <c r="B18" s="44"/>
      <c r="C18" s="44"/>
      <c r="D18" s="45"/>
      <c r="E18" s="188" t="s">
        <v>4</v>
      </c>
      <c r="F18" s="188"/>
      <c r="G18" s="46"/>
    </row>
    <row r="19" spans="1:7" ht="15.75" thickBot="1" x14ac:dyDescent="0.3">
      <c r="A19" s="218" t="s">
        <v>139</v>
      </c>
      <c r="B19" s="219"/>
      <c r="C19" s="219"/>
      <c r="D19" s="219"/>
      <c r="E19" s="219"/>
      <c r="F19" s="219"/>
      <c r="G19" s="220"/>
    </row>
    <row r="20" spans="1:7" ht="15.75" x14ac:dyDescent="0.25">
      <c r="A20" s="55" t="s">
        <v>76</v>
      </c>
      <c r="B20" s="126">
        <v>43595</v>
      </c>
      <c r="C20" s="149" t="s">
        <v>53</v>
      </c>
      <c r="D20" s="150" t="str">
        <f>A7</f>
        <v>EDF MARTINIQUE</v>
      </c>
      <c r="E20" s="151"/>
      <c r="F20" s="151"/>
      <c r="G20" s="152" t="str">
        <f>A8</f>
        <v>CACEM 1</v>
      </c>
    </row>
    <row r="21" spans="1:7" ht="15.75" x14ac:dyDescent="0.25">
      <c r="A21" s="7" t="s">
        <v>77</v>
      </c>
      <c r="B21" s="126">
        <v>43595</v>
      </c>
      <c r="C21" s="153" t="s">
        <v>53</v>
      </c>
      <c r="D21" s="128" t="str">
        <f>A9</f>
        <v>DIGICEL</v>
      </c>
      <c r="E21" s="154"/>
      <c r="F21" s="154"/>
      <c r="G21" s="130" t="str">
        <f>A10</f>
        <v>RECTORAT 972</v>
      </c>
    </row>
    <row r="22" spans="1:7" ht="15.75" x14ac:dyDescent="0.25">
      <c r="A22" s="7" t="s">
        <v>76</v>
      </c>
      <c r="B22" s="126">
        <v>43595</v>
      </c>
      <c r="C22" s="145" t="s">
        <v>84</v>
      </c>
      <c r="D22" s="147" t="str">
        <f>A11</f>
        <v>Koubera Renovation</v>
      </c>
      <c r="E22" s="154"/>
      <c r="F22" s="154"/>
      <c r="G22" s="130" t="str">
        <f>A7</f>
        <v>EDF MARTINIQUE</v>
      </c>
    </row>
    <row r="23" spans="1:7" ht="15.75" x14ac:dyDescent="0.25">
      <c r="A23" s="7" t="s">
        <v>77</v>
      </c>
      <c r="B23" s="126">
        <v>43595</v>
      </c>
      <c r="C23" s="155" t="s">
        <v>84</v>
      </c>
      <c r="D23" s="130" t="str">
        <f>A8</f>
        <v>CACEM 1</v>
      </c>
      <c r="E23" s="154"/>
      <c r="F23" s="154"/>
      <c r="G23" s="130" t="str">
        <f>A9</f>
        <v>DIGICEL</v>
      </c>
    </row>
    <row r="24" spans="1:7" ht="15.75" x14ac:dyDescent="0.25">
      <c r="A24" s="7"/>
      <c r="B24" s="156"/>
      <c r="C24" s="153"/>
      <c r="D24" s="128" t="str">
        <f>A11</f>
        <v>Koubera Renovation</v>
      </c>
      <c r="E24" s="227" t="s">
        <v>82</v>
      </c>
      <c r="F24" s="228"/>
      <c r="G24" s="130" t="str">
        <f>A10</f>
        <v>RECTORAT 972</v>
      </c>
    </row>
    <row r="25" spans="1:7" ht="15.75" x14ac:dyDescent="0.25">
      <c r="A25" s="97">
        <v>7</v>
      </c>
      <c r="B25" s="2">
        <v>43595</v>
      </c>
      <c r="C25" s="98" t="s">
        <v>53</v>
      </c>
      <c r="D25" s="66" t="str">
        <f>A9</f>
        <v>DIGICEL</v>
      </c>
      <c r="E25" s="99"/>
      <c r="F25" s="99"/>
      <c r="G25" s="100" t="str">
        <f>A7</f>
        <v>EDF MARTINIQUE</v>
      </c>
    </row>
    <row r="26" spans="1:7" ht="15.75" x14ac:dyDescent="0.25">
      <c r="A26" s="63" t="s">
        <v>83</v>
      </c>
      <c r="B26" s="126">
        <v>43595</v>
      </c>
      <c r="C26" s="145" t="s">
        <v>85</v>
      </c>
      <c r="D26" s="128" t="str">
        <f>A8</f>
        <v>CACEM 1</v>
      </c>
      <c r="E26" s="146"/>
      <c r="F26" s="125"/>
      <c r="G26" s="128" t="str">
        <f>A10</f>
        <v>RECTORAT 972</v>
      </c>
    </row>
    <row r="27" spans="1:7" ht="15.75" x14ac:dyDescent="0.25">
      <c r="A27" s="63" t="s">
        <v>76</v>
      </c>
      <c r="B27" s="126">
        <v>43595</v>
      </c>
      <c r="C27" s="145" t="s">
        <v>65</v>
      </c>
      <c r="D27" s="128" t="str">
        <f>A8</f>
        <v>CACEM 1</v>
      </c>
      <c r="E27" s="125"/>
      <c r="F27" s="125"/>
      <c r="G27" s="128" t="str">
        <f>A11</f>
        <v>Koubera Renovation</v>
      </c>
    </row>
    <row r="28" spans="1:7" ht="15.75" x14ac:dyDescent="0.25">
      <c r="A28" s="63" t="s">
        <v>77</v>
      </c>
      <c r="B28" s="126">
        <v>43595</v>
      </c>
      <c r="C28" s="145" t="s">
        <v>65</v>
      </c>
      <c r="D28" s="147" t="str">
        <f>A7</f>
        <v>EDF MARTINIQUE</v>
      </c>
      <c r="E28" s="145"/>
      <c r="F28" s="145"/>
      <c r="G28" s="128" t="str">
        <f>A10</f>
        <v>RECTORAT 972</v>
      </c>
    </row>
    <row r="29" spans="1:7" ht="15.75" x14ac:dyDescent="0.25">
      <c r="A29" s="63" t="s">
        <v>76</v>
      </c>
      <c r="B29" s="126">
        <v>43595</v>
      </c>
      <c r="C29" s="145" t="s">
        <v>86</v>
      </c>
      <c r="D29" s="148" t="str">
        <f>A9</f>
        <v>DIGICEL</v>
      </c>
      <c r="E29" s="145"/>
      <c r="F29" s="145"/>
      <c r="G29" s="128" t="str">
        <f>A11</f>
        <v>Koubera Renovation</v>
      </c>
    </row>
  </sheetData>
  <mergeCells count="15">
    <mergeCell ref="E24:F24"/>
    <mergeCell ref="A8:C8"/>
    <mergeCell ref="J8:U8"/>
    <mergeCell ref="C1:F2"/>
    <mergeCell ref="H1:S2"/>
    <mergeCell ref="A6:C6"/>
    <mergeCell ref="E6:F6"/>
    <mergeCell ref="A7:C7"/>
    <mergeCell ref="A19:G19"/>
    <mergeCell ref="A9:C9"/>
    <mergeCell ref="A10:C10"/>
    <mergeCell ref="A11:C11"/>
    <mergeCell ref="A16:G16"/>
    <mergeCell ref="D17:G17"/>
    <mergeCell ref="E18:F1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15" zoomScaleNormal="115" workbookViewId="0">
      <selection activeCell="A21" sqref="A21"/>
    </sheetView>
  </sheetViews>
  <sheetFormatPr baseColWidth="10" defaultRowHeight="15" x14ac:dyDescent="0.25"/>
  <cols>
    <col min="3" max="3" width="7.7109375" customWidth="1"/>
    <col min="4" max="4" width="15.5703125" customWidth="1"/>
    <col min="5" max="6" width="9.42578125" customWidth="1"/>
    <col min="7" max="7" width="16.7109375" customWidth="1"/>
  </cols>
  <sheetData>
    <row r="1" spans="1:7" x14ac:dyDescent="0.25">
      <c r="A1" s="198" t="s">
        <v>47</v>
      </c>
      <c r="B1" s="198"/>
      <c r="C1" s="198"/>
      <c r="D1" s="198"/>
      <c r="E1" s="198"/>
      <c r="F1" s="198"/>
      <c r="G1" s="198"/>
    </row>
    <row r="2" spans="1:7" ht="15.75" thickBot="1" x14ac:dyDescent="0.3">
      <c r="A2" s="198"/>
      <c r="B2" s="198"/>
      <c r="C2" s="198"/>
      <c r="D2" s="198"/>
      <c r="E2" s="198"/>
      <c r="F2" s="198"/>
      <c r="G2" s="198"/>
    </row>
    <row r="3" spans="1:7" ht="15.75" thickBot="1" x14ac:dyDescent="0.3">
      <c r="A3" s="179" t="s">
        <v>74</v>
      </c>
      <c r="B3" s="180"/>
      <c r="C3" s="180"/>
      <c r="D3" s="180"/>
      <c r="E3" s="180"/>
      <c r="F3" s="180"/>
      <c r="G3" s="181"/>
    </row>
    <row r="4" spans="1:7" x14ac:dyDescent="0.25">
      <c r="C4" s="15"/>
    </row>
    <row r="5" spans="1:7" ht="15.75" thickBot="1" x14ac:dyDescent="0.3"/>
    <row r="6" spans="1:7" ht="15.75" thickBot="1" x14ac:dyDescent="0.3">
      <c r="A6" s="16"/>
      <c r="B6" s="195" t="s">
        <v>17</v>
      </c>
      <c r="C6" s="196"/>
      <c r="D6" s="196"/>
      <c r="E6" s="196"/>
      <c r="F6" s="196"/>
      <c r="G6" s="197"/>
    </row>
    <row r="7" spans="1:7" x14ac:dyDescent="0.25">
      <c r="A7" s="17" t="s">
        <v>0</v>
      </c>
      <c r="B7" s="18" t="s">
        <v>1</v>
      </c>
      <c r="C7" s="18" t="s">
        <v>2</v>
      </c>
      <c r="D7" s="115"/>
      <c r="E7" s="229" t="s">
        <v>16</v>
      </c>
      <c r="F7" s="230"/>
      <c r="G7" s="20"/>
    </row>
    <row r="8" spans="1:7" ht="15.75" thickBot="1" x14ac:dyDescent="0.3">
      <c r="A8" s="24">
        <v>1</v>
      </c>
      <c r="B8" s="10">
        <v>43596</v>
      </c>
      <c r="C8" s="25" t="s">
        <v>65</v>
      </c>
      <c r="D8" s="27" t="s">
        <v>90</v>
      </c>
      <c r="E8" s="26"/>
      <c r="F8" s="26"/>
      <c r="G8" s="29" t="s">
        <v>98</v>
      </c>
    </row>
    <row r="9" spans="1:7" ht="15.75" thickBot="1" x14ac:dyDescent="0.3"/>
    <row r="10" spans="1:7" ht="15.75" thickBot="1" x14ac:dyDescent="0.3">
      <c r="A10" s="16"/>
      <c r="B10" s="191" t="s">
        <v>18</v>
      </c>
      <c r="C10" s="192"/>
      <c r="D10" s="192"/>
      <c r="E10" s="192"/>
      <c r="F10" s="192"/>
      <c r="G10" s="193"/>
    </row>
    <row r="11" spans="1:7" x14ac:dyDescent="0.25">
      <c r="A11" s="17" t="s">
        <v>0</v>
      </c>
      <c r="B11" s="18" t="s">
        <v>1</v>
      </c>
      <c r="C11" s="18" t="s">
        <v>2</v>
      </c>
      <c r="D11" s="82"/>
      <c r="E11" s="194" t="s">
        <v>16</v>
      </c>
      <c r="F11" s="194"/>
      <c r="G11" s="20"/>
    </row>
    <row r="12" spans="1:7" ht="15.75" thickBot="1" x14ac:dyDescent="0.3">
      <c r="A12" s="24">
        <v>2</v>
      </c>
      <c r="B12" s="10">
        <v>43596</v>
      </c>
      <c r="C12" s="25" t="s">
        <v>65</v>
      </c>
      <c r="D12" s="27" t="s">
        <v>91</v>
      </c>
      <c r="E12" s="26"/>
      <c r="F12" s="26"/>
      <c r="G12" s="27" t="s">
        <v>92</v>
      </c>
    </row>
    <row r="13" spans="1:7" ht="15.75" thickBot="1" x14ac:dyDescent="0.3"/>
    <row r="14" spans="1:7" ht="15.75" thickBot="1" x14ac:dyDescent="0.3">
      <c r="A14" s="16"/>
      <c r="B14" s="191" t="s">
        <v>39</v>
      </c>
      <c r="C14" s="192"/>
      <c r="D14" s="192"/>
      <c r="E14" s="192"/>
      <c r="F14" s="192"/>
      <c r="G14" s="193"/>
    </row>
    <row r="15" spans="1:7" x14ac:dyDescent="0.25">
      <c r="A15" s="17" t="s">
        <v>0</v>
      </c>
      <c r="B15" s="18" t="s">
        <v>1</v>
      </c>
      <c r="C15" s="18" t="s">
        <v>2</v>
      </c>
      <c r="D15" s="82"/>
      <c r="E15" s="194" t="s">
        <v>16</v>
      </c>
      <c r="F15" s="194"/>
      <c r="G15" s="20"/>
    </row>
    <row r="16" spans="1:7" ht="15.75" thickBot="1" x14ac:dyDescent="0.3">
      <c r="A16" s="24">
        <v>1</v>
      </c>
      <c r="B16" s="10">
        <v>43596</v>
      </c>
      <c r="C16" s="25" t="s">
        <v>75</v>
      </c>
      <c r="D16" s="27" t="s">
        <v>20</v>
      </c>
      <c r="E16" s="26"/>
      <c r="F16" s="26"/>
      <c r="G16" s="29" t="s">
        <v>21</v>
      </c>
    </row>
    <row r="17" spans="1:7" ht="15.75" thickBot="1" x14ac:dyDescent="0.3"/>
    <row r="18" spans="1:7" ht="15.75" thickBot="1" x14ac:dyDescent="0.3">
      <c r="A18" s="16"/>
      <c r="B18" s="191" t="s">
        <v>40</v>
      </c>
      <c r="C18" s="192"/>
      <c r="D18" s="192"/>
      <c r="E18" s="192"/>
      <c r="F18" s="192"/>
      <c r="G18" s="193"/>
    </row>
    <row r="19" spans="1:7" x14ac:dyDescent="0.25">
      <c r="A19" s="17" t="s">
        <v>0</v>
      </c>
      <c r="B19" s="18" t="s">
        <v>1</v>
      </c>
      <c r="C19" s="18" t="s">
        <v>2</v>
      </c>
      <c r="D19" s="82"/>
      <c r="E19" s="194" t="s">
        <v>16</v>
      </c>
      <c r="F19" s="194"/>
      <c r="G19" s="20"/>
    </row>
    <row r="20" spans="1:7" ht="15.75" thickBot="1" x14ac:dyDescent="0.3">
      <c r="A20" s="24">
        <v>2</v>
      </c>
      <c r="B20" s="10">
        <v>43596</v>
      </c>
      <c r="C20" s="25" t="s">
        <v>75</v>
      </c>
      <c r="D20" s="27" t="s">
        <v>22</v>
      </c>
      <c r="E20" s="26"/>
      <c r="F20" s="26"/>
      <c r="G20" s="29" t="s">
        <v>23</v>
      </c>
    </row>
  </sheetData>
  <mergeCells count="10">
    <mergeCell ref="B14:G14"/>
    <mergeCell ref="E15:F15"/>
    <mergeCell ref="B18:G18"/>
    <mergeCell ref="E19:F19"/>
    <mergeCell ref="A1:G2"/>
    <mergeCell ref="A3:G3"/>
    <mergeCell ref="B6:G6"/>
    <mergeCell ref="E7:F7"/>
    <mergeCell ref="B10:G10"/>
    <mergeCell ref="E11:F1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12" workbookViewId="0">
      <selection activeCell="H25" sqref="H25"/>
    </sheetView>
  </sheetViews>
  <sheetFormatPr baseColWidth="10" defaultRowHeight="15" x14ac:dyDescent="0.25"/>
  <cols>
    <col min="1" max="1" width="7.28515625" bestFit="1" customWidth="1"/>
    <col min="2" max="2" width="7" bestFit="1" customWidth="1"/>
    <col min="3" max="3" width="14.5703125" bestFit="1" customWidth="1"/>
    <col min="4" max="4" width="15.42578125" bestFit="1" customWidth="1"/>
    <col min="5" max="6" width="8.7109375" customWidth="1"/>
    <col min="7" max="7" width="15.42578125" bestFit="1" customWidth="1"/>
    <col min="10" max="10" width="14.5703125" bestFit="1" customWidth="1"/>
    <col min="11" max="11" width="6" customWidth="1"/>
    <col min="12" max="12" width="6.28515625" customWidth="1"/>
    <col min="13" max="13" width="6" customWidth="1"/>
    <col min="14" max="14" width="5.85546875" customWidth="1"/>
    <col min="15" max="15" width="8" customWidth="1"/>
    <col min="16" max="16" width="7.5703125" customWidth="1"/>
    <col min="17" max="17" width="7.28515625" customWidth="1"/>
    <col min="18" max="18" width="7.7109375" customWidth="1"/>
    <col min="19" max="19" width="6.5703125" customWidth="1"/>
    <col min="20" max="20" width="7.28515625" customWidth="1"/>
    <col min="21" max="21" width="6.85546875" customWidth="1"/>
  </cols>
  <sheetData>
    <row r="1" spans="1:21" ht="15" customHeight="1" x14ac:dyDescent="0.25">
      <c r="C1" s="167" t="s">
        <v>51</v>
      </c>
      <c r="D1" s="168"/>
      <c r="E1" s="168"/>
      <c r="F1" s="168"/>
      <c r="H1" s="167" t="s">
        <v>51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21" ht="15" customHeight="1" x14ac:dyDescent="0.25">
      <c r="C2" s="168"/>
      <c r="D2" s="168"/>
      <c r="E2" s="168"/>
      <c r="F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5" spans="1:21" ht="15.75" thickBot="1" x14ac:dyDescent="0.3"/>
    <row r="6" spans="1:21" ht="21" x14ac:dyDescent="0.35">
      <c r="A6" s="169" t="s">
        <v>37</v>
      </c>
      <c r="B6" s="170"/>
      <c r="C6" s="171"/>
      <c r="D6" s="31"/>
      <c r="E6" s="172" t="s">
        <v>12</v>
      </c>
      <c r="F6" s="172"/>
      <c r="G6" s="31"/>
    </row>
    <row r="7" spans="1:21" ht="15.75" thickBot="1" x14ac:dyDescent="0.3">
      <c r="A7" s="164" t="s">
        <v>106</v>
      </c>
      <c r="B7" s="165"/>
      <c r="C7" s="166"/>
      <c r="D7" s="33"/>
      <c r="E7" s="34" t="s">
        <v>54</v>
      </c>
      <c r="F7" s="73" t="s">
        <v>46</v>
      </c>
      <c r="G7" s="120"/>
    </row>
    <row r="8" spans="1:21" ht="19.5" thickBot="1" x14ac:dyDescent="0.35">
      <c r="A8" s="173" t="s">
        <v>107</v>
      </c>
      <c r="B8" s="174"/>
      <c r="C8" s="175"/>
      <c r="D8" s="33"/>
      <c r="E8" s="35" t="s">
        <v>55</v>
      </c>
      <c r="F8" s="73" t="s">
        <v>11</v>
      </c>
      <c r="G8" s="120"/>
      <c r="J8" s="176" t="s">
        <v>37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/>
    </row>
    <row r="9" spans="1:21" x14ac:dyDescent="0.25">
      <c r="A9" s="173" t="s">
        <v>108</v>
      </c>
      <c r="B9" s="174"/>
      <c r="C9" s="175"/>
      <c r="D9" s="33"/>
      <c r="E9" s="85"/>
      <c r="F9" s="85"/>
      <c r="G9" s="120"/>
      <c r="J9" s="30" t="s">
        <v>7</v>
      </c>
      <c r="K9" s="37" t="s">
        <v>31</v>
      </c>
      <c r="L9" s="37" t="s">
        <v>32</v>
      </c>
      <c r="M9" s="37" t="s">
        <v>33</v>
      </c>
      <c r="N9" s="37" t="s">
        <v>34</v>
      </c>
      <c r="O9" s="37" t="s">
        <v>35</v>
      </c>
      <c r="P9" s="37" t="s">
        <v>66</v>
      </c>
      <c r="Q9" s="37" t="s">
        <v>67</v>
      </c>
      <c r="R9" s="37" t="s">
        <v>68</v>
      </c>
      <c r="S9" s="108" t="s">
        <v>9</v>
      </c>
      <c r="T9" s="108" t="s">
        <v>8</v>
      </c>
      <c r="U9" s="109" t="s">
        <v>10</v>
      </c>
    </row>
    <row r="10" spans="1:21" ht="21" x14ac:dyDescent="0.35">
      <c r="A10" s="173" t="s">
        <v>102</v>
      </c>
      <c r="B10" s="174"/>
      <c r="C10" s="175"/>
      <c r="D10" s="33"/>
      <c r="E10" s="85"/>
      <c r="F10" s="85"/>
      <c r="G10" s="120"/>
      <c r="H10" s="31"/>
      <c r="J10" s="136" t="str">
        <f>$A$7</f>
        <v>EDF Martinique</v>
      </c>
      <c r="K10" s="124"/>
      <c r="L10" s="124"/>
      <c r="M10" s="124"/>
      <c r="N10" s="124"/>
      <c r="O10" s="137"/>
      <c r="P10" s="124" t="s">
        <v>43</v>
      </c>
      <c r="Q10" s="124" t="s">
        <v>43</v>
      </c>
      <c r="R10" s="124" t="s">
        <v>43</v>
      </c>
      <c r="S10" s="138"/>
      <c r="T10" s="138"/>
      <c r="U10" s="139"/>
    </row>
    <row r="11" spans="1:21" ht="15.75" x14ac:dyDescent="0.25">
      <c r="A11" s="173" t="s">
        <v>110</v>
      </c>
      <c r="B11" s="174"/>
      <c r="C11" s="175"/>
      <c r="D11" s="33"/>
      <c r="E11" s="33"/>
      <c r="F11" s="120"/>
      <c r="G11" s="120"/>
      <c r="H11" s="120"/>
      <c r="J11" s="38" t="str">
        <f>$A$8</f>
        <v>Christian Dior 1</v>
      </c>
      <c r="K11" s="116">
        <v>2</v>
      </c>
      <c r="L11" s="116">
        <v>2</v>
      </c>
      <c r="M11" s="116"/>
      <c r="N11" s="116"/>
      <c r="O11" s="36">
        <v>4</v>
      </c>
      <c r="P11" s="116" t="s">
        <v>43</v>
      </c>
      <c r="Q11" s="116" t="s">
        <v>43</v>
      </c>
      <c r="R11" s="116" t="s">
        <v>43</v>
      </c>
      <c r="S11" s="14"/>
      <c r="T11" s="14"/>
      <c r="U11" s="104"/>
    </row>
    <row r="12" spans="1:21" ht="15.75" x14ac:dyDescent="0.25">
      <c r="A12" s="120"/>
      <c r="B12" s="120"/>
      <c r="C12" s="120"/>
      <c r="D12" s="33"/>
      <c r="E12" s="33"/>
      <c r="F12" s="120"/>
      <c r="G12" s="120"/>
      <c r="H12" s="120"/>
      <c r="J12" s="38" t="str">
        <f>$A$9</f>
        <v>EDF SED 2</v>
      </c>
      <c r="K12" s="116">
        <v>2</v>
      </c>
      <c r="L12" s="116">
        <v>1</v>
      </c>
      <c r="M12" s="116"/>
      <c r="N12" s="116"/>
      <c r="O12" s="36">
        <v>3</v>
      </c>
      <c r="P12" s="116"/>
      <c r="Q12" s="116"/>
      <c r="R12" s="116"/>
      <c r="S12" s="14"/>
      <c r="T12" s="14"/>
      <c r="U12" s="104"/>
    </row>
    <row r="13" spans="1:21" ht="15.75" x14ac:dyDescent="0.25">
      <c r="H13" s="120"/>
      <c r="J13" s="38" t="str">
        <f>$A$10</f>
        <v>CACEM 1</v>
      </c>
      <c r="K13" s="116">
        <v>1</v>
      </c>
      <c r="L13" s="116">
        <v>2</v>
      </c>
      <c r="M13" s="116"/>
      <c r="N13" s="116"/>
      <c r="O13" s="36">
        <v>3</v>
      </c>
      <c r="P13" s="116" t="s">
        <v>43</v>
      </c>
      <c r="Q13" s="116" t="s">
        <v>43</v>
      </c>
      <c r="R13" s="116" t="s">
        <v>43</v>
      </c>
      <c r="S13" s="14"/>
      <c r="T13" s="14"/>
      <c r="U13" s="104"/>
    </row>
    <row r="14" spans="1:21" ht="16.5" thickBot="1" x14ac:dyDescent="0.3">
      <c r="A14" s="189" t="s">
        <v>71</v>
      </c>
      <c r="B14" s="190"/>
      <c r="C14" s="190"/>
      <c r="D14" s="190"/>
      <c r="E14" s="190"/>
      <c r="F14" s="190"/>
      <c r="G14" s="190"/>
      <c r="H14" s="120"/>
      <c r="J14" s="39" t="str">
        <f>$A$11</f>
        <v>SECOTOOLS</v>
      </c>
      <c r="K14" s="119">
        <v>1</v>
      </c>
      <c r="L14" s="119">
        <v>1</v>
      </c>
      <c r="M14" s="119"/>
      <c r="N14" s="119"/>
      <c r="O14" s="40">
        <v>2</v>
      </c>
      <c r="P14" s="119" t="s">
        <v>43</v>
      </c>
      <c r="Q14" s="119" t="s">
        <v>43</v>
      </c>
      <c r="R14" s="119" t="s">
        <v>43</v>
      </c>
      <c r="S14" s="105"/>
      <c r="T14" s="105"/>
      <c r="U14" s="106"/>
    </row>
    <row r="15" spans="1:21" ht="15.75" thickBot="1" x14ac:dyDescent="0.3">
      <c r="H15" s="120"/>
    </row>
    <row r="16" spans="1:21" ht="15.75" x14ac:dyDescent="0.25">
      <c r="A16" s="182" t="s">
        <v>44</v>
      </c>
      <c r="B16" s="183"/>
      <c r="C16" s="183"/>
      <c r="D16" s="183"/>
      <c r="E16" s="183"/>
      <c r="F16" s="183"/>
      <c r="G16" s="184"/>
    </row>
    <row r="17" spans="1:7" x14ac:dyDescent="0.25">
      <c r="A17" s="42" t="s">
        <v>0</v>
      </c>
      <c r="B17" s="41" t="s">
        <v>1</v>
      </c>
      <c r="C17" s="41" t="s">
        <v>2</v>
      </c>
      <c r="D17" s="185" t="s">
        <v>3</v>
      </c>
      <c r="E17" s="186"/>
      <c r="F17" s="186"/>
      <c r="G17" s="187"/>
    </row>
    <row r="18" spans="1:7" ht="15.75" thickBot="1" x14ac:dyDescent="0.3">
      <c r="A18" s="43"/>
      <c r="B18" s="44"/>
      <c r="C18" s="44"/>
      <c r="D18" s="45"/>
      <c r="E18" s="188" t="s">
        <v>4</v>
      </c>
      <c r="F18" s="188"/>
      <c r="G18" s="46"/>
    </row>
    <row r="19" spans="1:7" ht="15.75" thickBot="1" x14ac:dyDescent="0.3">
      <c r="A19" s="179" t="s">
        <v>74</v>
      </c>
      <c r="B19" s="180"/>
      <c r="C19" s="180"/>
      <c r="D19" s="180"/>
      <c r="E19" s="180"/>
      <c r="F19" s="180"/>
      <c r="G19" s="181"/>
    </row>
    <row r="20" spans="1:7" ht="15.75" x14ac:dyDescent="0.25">
      <c r="A20" s="55">
        <v>6</v>
      </c>
      <c r="B20" s="56">
        <v>43594</v>
      </c>
      <c r="C20" s="57" t="s">
        <v>53</v>
      </c>
      <c r="D20" s="58" t="str">
        <f>A8</f>
        <v>Christian Dior 1</v>
      </c>
      <c r="E20" s="59">
        <v>5</v>
      </c>
      <c r="F20" s="59">
        <v>4</v>
      </c>
      <c r="G20" s="60" t="str">
        <f>A10</f>
        <v>CACEM 1</v>
      </c>
    </row>
    <row r="21" spans="1:7" ht="15.75" x14ac:dyDescent="0.25">
      <c r="A21" s="7">
        <v>7</v>
      </c>
      <c r="B21" s="2">
        <v>43594</v>
      </c>
      <c r="C21" s="3" t="s">
        <v>53</v>
      </c>
      <c r="D21" s="4" t="str">
        <f>A9</f>
        <v>EDF SED 2</v>
      </c>
      <c r="E21" s="5">
        <v>6</v>
      </c>
      <c r="F21" s="5">
        <v>3</v>
      </c>
      <c r="G21" s="6" t="str">
        <f>A11</f>
        <v>SECOTOOLS</v>
      </c>
    </row>
    <row r="22" spans="1:7" ht="15.75" x14ac:dyDescent="0.25">
      <c r="A22" s="7">
        <v>6</v>
      </c>
      <c r="B22" s="2">
        <v>43594</v>
      </c>
      <c r="C22" s="118" t="s">
        <v>29</v>
      </c>
      <c r="D22" s="4" t="str">
        <f>A8</f>
        <v>Christian Dior 1</v>
      </c>
      <c r="E22" s="5">
        <v>6</v>
      </c>
      <c r="F22" s="5">
        <v>3</v>
      </c>
      <c r="G22" s="6" t="str">
        <f>A11</f>
        <v>SECOTOOLS</v>
      </c>
    </row>
    <row r="23" spans="1:7" ht="15.75" x14ac:dyDescent="0.25">
      <c r="A23" s="7">
        <v>7</v>
      </c>
      <c r="B23" s="2">
        <v>43594</v>
      </c>
      <c r="C23" s="117" t="s">
        <v>29</v>
      </c>
      <c r="D23" s="4" t="str">
        <f>A10</f>
        <v>CACEM 1</v>
      </c>
      <c r="E23" s="5">
        <v>5</v>
      </c>
      <c r="F23" s="5">
        <v>4</v>
      </c>
      <c r="G23" s="6" t="str">
        <f>A9</f>
        <v>EDF SED 2</v>
      </c>
    </row>
    <row r="24" spans="1:7" ht="16.5" thickBot="1" x14ac:dyDescent="0.3">
      <c r="A24" s="9" t="s">
        <v>141</v>
      </c>
      <c r="B24" s="10">
        <v>43595</v>
      </c>
      <c r="C24" s="68" t="s">
        <v>87</v>
      </c>
      <c r="D24" s="11" t="str">
        <f>A8</f>
        <v>Christian Dior 1</v>
      </c>
      <c r="E24" s="69"/>
      <c r="F24" s="69"/>
      <c r="G24" s="12" t="str">
        <f>A9</f>
        <v>EDF SED 2</v>
      </c>
    </row>
    <row r="25" spans="1:7" ht="15.75" x14ac:dyDescent="0.25">
      <c r="A25" s="83" t="s">
        <v>141</v>
      </c>
      <c r="B25" s="64">
        <v>43595</v>
      </c>
      <c r="C25" s="65" t="s">
        <v>87</v>
      </c>
      <c r="D25" s="66" t="str">
        <f>A10</f>
        <v>CACEM 1</v>
      </c>
      <c r="E25" s="67"/>
      <c r="F25" s="67"/>
      <c r="G25" s="84" t="str">
        <f>A11</f>
        <v>SECOTOOLS</v>
      </c>
    </row>
    <row r="26" spans="1:7" ht="15.75" x14ac:dyDescent="0.25">
      <c r="A26" s="83" t="s">
        <v>88</v>
      </c>
      <c r="B26" s="126">
        <v>43595</v>
      </c>
      <c r="C26" s="127" t="s">
        <v>87</v>
      </c>
      <c r="D26" s="128" t="str">
        <f>A8</f>
        <v>Christian Dior 1</v>
      </c>
      <c r="E26" s="129"/>
      <c r="F26" s="129"/>
      <c r="G26" s="130" t="str">
        <f>A10</f>
        <v>CACEM 1</v>
      </c>
    </row>
    <row r="27" spans="1:7" ht="15.75" x14ac:dyDescent="0.25">
      <c r="A27" s="83" t="s">
        <v>88</v>
      </c>
      <c r="B27" s="126">
        <v>43595</v>
      </c>
      <c r="C27" s="127" t="s">
        <v>87</v>
      </c>
      <c r="D27" s="128" t="str">
        <f>A9</f>
        <v>EDF SED 2</v>
      </c>
      <c r="E27" s="129"/>
      <c r="F27" s="129"/>
      <c r="G27" s="130" t="str">
        <f>A11</f>
        <v>SECOTOOLS</v>
      </c>
    </row>
    <row r="28" spans="1:7" ht="15.75" x14ac:dyDescent="0.25">
      <c r="A28" s="83" t="s">
        <v>88</v>
      </c>
      <c r="B28" s="126">
        <v>43595</v>
      </c>
      <c r="C28" s="127" t="s">
        <v>87</v>
      </c>
      <c r="D28" s="128" t="str">
        <f>A7</f>
        <v>EDF Martinique</v>
      </c>
      <c r="E28" s="131"/>
      <c r="F28" s="131"/>
      <c r="G28" s="130" t="str">
        <f>A10</f>
        <v>CACEM 1</v>
      </c>
    </row>
    <row r="29" spans="1:7" ht="16.5" thickBot="1" x14ac:dyDescent="0.3">
      <c r="A29" s="9" t="s">
        <v>76</v>
      </c>
      <c r="B29" s="132">
        <v>43595</v>
      </c>
      <c r="C29" s="127" t="s">
        <v>87</v>
      </c>
      <c r="D29" s="133" t="str">
        <f>A8</f>
        <v>Christian Dior 1</v>
      </c>
      <c r="E29" s="134"/>
      <c r="F29" s="134"/>
      <c r="G29" s="135" t="str">
        <f>A11</f>
        <v>SECOTOOLS</v>
      </c>
    </row>
  </sheetData>
  <mergeCells count="15">
    <mergeCell ref="A19:G19"/>
    <mergeCell ref="A9:C9"/>
    <mergeCell ref="A10:C10"/>
    <mergeCell ref="A11:C11"/>
    <mergeCell ref="A16:G16"/>
    <mergeCell ref="D17:G17"/>
    <mergeCell ref="E18:F18"/>
    <mergeCell ref="A14:G14"/>
    <mergeCell ref="A8:C8"/>
    <mergeCell ref="C1:F2"/>
    <mergeCell ref="H1:S2"/>
    <mergeCell ref="A6:C6"/>
    <mergeCell ref="E6:F6"/>
    <mergeCell ref="A7:C7"/>
    <mergeCell ref="J8:U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K29" sqref="K29"/>
    </sheetView>
  </sheetViews>
  <sheetFormatPr baseColWidth="10" defaultRowHeight="15" x14ac:dyDescent="0.25"/>
  <cols>
    <col min="3" max="3" width="9.28515625" customWidth="1"/>
    <col min="4" max="4" width="14.28515625" bestFit="1" customWidth="1"/>
    <col min="7" max="7" width="14.28515625" bestFit="1" customWidth="1"/>
  </cols>
  <sheetData>
    <row r="1" spans="1:7" x14ac:dyDescent="0.25">
      <c r="C1" s="167" t="s">
        <v>38</v>
      </c>
      <c r="D1" s="167"/>
      <c r="E1" s="167"/>
    </row>
    <row r="2" spans="1:7" x14ac:dyDescent="0.25">
      <c r="C2" s="167"/>
      <c r="D2" s="167"/>
      <c r="E2" s="167"/>
    </row>
    <row r="6" spans="1:7" x14ac:dyDescent="0.25">
      <c r="A6" s="198" t="s">
        <v>41</v>
      </c>
      <c r="B6" s="198"/>
      <c r="C6" s="198"/>
      <c r="D6" s="198"/>
      <c r="E6" s="198"/>
      <c r="F6" s="198"/>
      <c r="G6" s="198"/>
    </row>
    <row r="7" spans="1:7" ht="15.75" thickBot="1" x14ac:dyDescent="0.3">
      <c r="A7" s="198"/>
      <c r="B7" s="198"/>
      <c r="C7" s="198"/>
      <c r="D7" s="198"/>
      <c r="E7" s="198"/>
      <c r="F7" s="198"/>
      <c r="G7" s="198"/>
    </row>
    <row r="8" spans="1:7" ht="15.75" thickBot="1" x14ac:dyDescent="0.3">
      <c r="A8" s="179" t="s">
        <v>74</v>
      </c>
      <c r="B8" s="180"/>
      <c r="C8" s="180"/>
      <c r="D8" s="180"/>
      <c r="E8" s="180"/>
      <c r="F8" s="180"/>
      <c r="G8" s="181"/>
    </row>
    <row r="9" spans="1:7" ht="15.75" thickBot="1" x14ac:dyDescent="0.3">
      <c r="C9" s="15"/>
    </row>
    <row r="10" spans="1:7" ht="15.75" thickBot="1" x14ac:dyDescent="0.3">
      <c r="A10" s="16"/>
      <c r="B10" s="191" t="s">
        <v>19</v>
      </c>
      <c r="C10" s="192"/>
      <c r="D10" s="192"/>
      <c r="E10" s="192"/>
      <c r="F10" s="192"/>
      <c r="G10" s="193"/>
    </row>
    <row r="11" spans="1:7" x14ac:dyDescent="0.25">
      <c r="A11" s="17" t="s">
        <v>0</v>
      </c>
      <c r="B11" s="18" t="s">
        <v>1</v>
      </c>
      <c r="C11" s="18" t="s">
        <v>2</v>
      </c>
      <c r="D11" s="19"/>
      <c r="E11" s="194" t="s">
        <v>13</v>
      </c>
      <c r="F11" s="194"/>
      <c r="G11" s="20"/>
    </row>
    <row r="12" spans="1:7" x14ac:dyDescent="0.25">
      <c r="A12" s="21">
        <v>1</v>
      </c>
      <c r="B12" s="2">
        <v>43596</v>
      </c>
      <c r="C12" s="22" t="s">
        <v>53</v>
      </c>
      <c r="D12" s="47" t="s">
        <v>14</v>
      </c>
      <c r="E12" s="23"/>
      <c r="F12" s="23"/>
      <c r="G12" s="28" t="s">
        <v>25</v>
      </c>
    </row>
    <row r="13" spans="1:7" x14ac:dyDescent="0.25">
      <c r="A13" s="21">
        <v>2</v>
      </c>
      <c r="B13" s="2">
        <v>43596</v>
      </c>
      <c r="C13" s="22" t="s">
        <v>53</v>
      </c>
      <c r="D13" s="47" t="s">
        <v>15</v>
      </c>
      <c r="E13" s="23"/>
      <c r="F13" s="23"/>
      <c r="G13" s="28" t="s">
        <v>24</v>
      </c>
    </row>
    <row r="14" spans="1:7" x14ac:dyDescent="0.25">
      <c r="A14" s="48">
        <v>3</v>
      </c>
      <c r="B14" s="2">
        <v>43596</v>
      </c>
      <c r="C14" s="22" t="s">
        <v>53</v>
      </c>
      <c r="D14" s="49" t="s">
        <v>26</v>
      </c>
      <c r="E14" s="50"/>
      <c r="F14" s="50"/>
      <c r="G14" s="51" t="s">
        <v>6</v>
      </c>
    </row>
    <row r="15" spans="1:7" x14ac:dyDescent="0.25">
      <c r="A15" s="52">
        <v>4</v>
      </c>
      <c r="B15" s="2">
        <v>43596</v>
      </c>
      <c r="C15" s="22" t="s">
        <v>53</v>
      </c>
      <c r="D15" s="47" t="s">
        <v>27</v>
      </c>
      <c r="E15" s="23"/>
      <c r="F15" s="23"/>
      <c r="G15" s="47" t="s">
        <v>28</v>
      </c>
    </row>
    <row r="16" spans="1:7" ht="15.75" thickBot="1" x14ac:dyDescent="0.3"/>
    <row r="17" spans="1:7" ht="15.75" thickBot="1" x14ac:dyDescent="0.3">
      <c r="A17" s="16"/>
      <c r="B17" s="199" t="s">
        <v>93</v>
      </c>
      <c r="C17" s="200"/>
      <c r="D17" s="200"/>
      <c r="E17" s="200"/>
      <c r="F17" s="200"/>
      <c r="G17" s="201"/>
    </row>
    <row r="18" spans="1:7" x14ac:dyDescent="0.25">
      <c r="A18" s="17" t="s">
        <v>0</v>
      </c>
      <c r="B18" s="18" t="s">
        <v>1</v>
      </c>
      <c r="C18" s="18" t="s">
        <v>2</v>
      </c>
      <c r="D18" s="115"/>
      <c r="E18" s="194" t="s">
        <v>16</v>
      </c>
      <c r="F18" s="194"/>
      <c r="G18" s="20"/>
    </row>
    <row r="19" spans="1:7" x14ac:dyDescent="0.25">
      <c r="A19" s="21">
        <v>5</v>
      </c>
      <c r="B19" s="2">
        <v>43596</v>
      </c>
      <c r="C19" s="22" t="s">
        <v>53</v>
      </c>
      <c r="D19" s="47" t="s">
        <v>28</v>
      </c>
      <c r="E19" s="23"/>
      <c r="F19" s="23"/>
      <c r="G19" s="28" t="s">
        <v>25</v>
      </c>
    </row>
    <row r="20" spans="1:7" ht="15.75" thickBot="1" x14ac:dyDescent="0.3">
      <c r="A20" s="24">
        <v>6</v>
      </c>
      <c r="B20" s="10">
        <v>43596</v>
      </c>
      <c r="C20" s="25" t="s">
        <v>53</v>
      </c>
      <c r="D20" s="27" t="s">
        <v>6</v>
      </c>
      <c r="E20" s="26"/>
      <c r="F20" s="26"/>
      <c r="G20" s="29" t="s">
        <v>24</v>
      </c>
    </row>
    <row r="21" spans="1:7" x14ac:dyDescent="0.25">
      <c r="A21" s="21">
        <v>5</v>
      </c>
      <c r="B21" s="2">
        <v>43596</v>
      </c>
      <c r="C21" s="22" t="s">
        <v>29</v>
      </c>
      <c r="D21" s="47" t="s">
        <v>94</v>
      </c>
      <c r="E21" s="23"/>
      <c r="F21" s="23"/>
      <c r="G21" s="28" t="s">
        <v>95</v>
      </c>
    </row>
    <row r="22" spans="1:7" ht="15.75" thickBot="1" x14ac:dyDescent="0.3">
      <c r="A22" s="24">
        <v>6</v>
      </c>
      <c r="B22" s="10">
        <v>43596</v>
      </c>
      <c r="C22" s="25" t="s">
        <v>29</v>
      </c>
      <c r="D22" s="27" t="s">
        <v>96</v>
      </c>
      <c r="E22" s="26"/>
      <c r="F22" s="26"/>
      <c r="G22" s="29" t="s">
        <v>97</v>
      </c>
    </row>
    <row r="23" spans="1:7" ht="15.75" thickBot="1" x14ac:dyDescent="0.3"/>
    <row r="24" spans="1:7" ht="15.75" thickBot="1" x14ac:dyDescent="0.3">
      <c r="A24" s="16"/>
      <c r="B24" s="195" t="s">
        <v>17</v>
      </c>
      <c r="C24" s="196"/>
      <c r="D24" s="196"/>
      <c r="E24" s="196"/>
      <c r="F24" s="196"/>
      <c r="G24" s="197"/>
    </row>
    <row r="25" spans="1:7" x14ac:dyDescent="0.25">
      <c r="A25" s="17" t="s">
        <v>0</v>
      </c>
      <c r="B25" s="18" t="s">
        <v>1</v>
      </c>
      <c r="C25" s="18" t="s">
        <v>2</v>
      </c>
      <c r="D25" s="115"/>
      <c r="E25" s="194" t="s">
        <v>16</v>
      </c>
      <c r="F25" s="194"/>
      <c r="G25" s="20"/>
    </row>
    <row r="26" spans="1:7" ht="15.75" thickBot="1" x14ac:dyDescent="0.3">
      <c r="A26" s="24">
        <v>1</v>
      </c>
      <c r="B26" s="10">
        <v>43596</v>
      </c>
      <c r="C26" s="25" t="s">
        <v>53</v>
      </c>
      <c r="D26" s="27" t="s">
        <v>14</v>
      </c>
      <c r="E26" s="26"/>
      <c r="F26" s="26"/>
      <c r="G26" s="29" t="s">
        <v>27</v>
      </c>
    </row>
    <row r="27" spans="1:7" ht="15.75" thickBot="1" x14ac:dyDescent="0.3"/>
    <row r="28" spans="1:7" ht="15.75" thickBot="1" x14ac:dyDescent="0.3">
      <c r="A28" s="16"/>
      <c r="B28" s="191" t="s">
        <v>18</v>
      </c>
      <c r="C28" s="192"/>
      <c r="D28" s="192"/>
      <c r="E28" s="192"/>
      <c r="F28" s="192"/>
      <c r="G28" s="193"/>
    </row>
    <row r="29" spans="1:7" x14ac:dyDescent="0.25">
      <c r="A29" s="17" t="s">
        <v>0</v>
      </c>
      <c r="B29" s="18" t="s">
        <v>1</v>
      </c>
      <c r="C29" s="18" t="s">
        <v>2</v>
      </c>
      <c r="D29" s="115"/>
      <c r="E29" s="194" t="s">
        <v>16</v>
      </c>
      <c r="F29" s="194"/>
      <c r="G29" s="20"/>
    </row>
    <row r="30" spans="1:7" ht="15.75" thickBot="1" x14ac:dyDescent="0.3">
      <c r="A30" s="24">
        <v>2</v>
      </c>
      <c r="B30" s="10">
        <v>43596</v>
      </c>
      <c r="C30" s="25" t="s">
        <v>53</v>
      </c>
      <c r="D30" s="27" t="s">
        <v>15</v>
      </c>
      <c r="E30" s="26"/>
      <c r="F30" s="26"/>
      <c r="G30" s="29" t="s">
        <v>26</v>
      </c>
    </row>
    <row r="31" spans="1:7" ht="15.75" thickBot="1" x14ac:dyDescent="0.3"/>
    <row r="32" spans="1:7" ht="15.75" thickBot="1" x14ac:dyDescent="0.3">
      <c r="A32" s="16"/>
      <c r="B32" s="191" t="s">
        <v>39</v>
      </c>
      <c r="C32" s="192"/>
      <c r="D32" s="192"/>
      <c r="E32" s="192"/>
      <c r="F32" s="192"/>
      <c r="G32" s="193"/>
    </row>
    <row r="33" spans="1:7" x14ac:dyDescent="0.25">
      <c r="A33" s="17" t="s">
        <v>0</v>
      </c>
      <c r="B33" s="18" t="s">
        <v>1</v>
      </c>
      <c r="C33" s="18" t="s">
        <v>2</v>
      </c>
      <c r="D33" s="19"/>
      <c r="E33" s="194" t="s">
        <v>16</v>
      </c>
      <c r="F33" s="194"/>
      <c r="G33" s="20"/>
    </row>
    <row r="34" spans="1:7" ht="15.75" thickBot="1" x14ac:dyDescent="0.3">
      <c r="A34" s="24">
        <v>1</v>
      </c>
      <c r="B34" s="10">
        <v>43596</v>
      </c>
      <c r="C34" s="25" t="s">
        <v>29</v>
      </c>
      <c r="D34" s="27" t="s">
        <v>20</v>
      </c>
      <c r="E34" s="26"/>
      <c r="F34" s="26"/>
      <c r="G34" s="29" t="s">
        <v>21</v>
      </c>
    </row>
    <row r="35" spans="1:7" ht="15.75" thickBot="1" x14ac:dyDescent="0.3"/>
    <row r="36" spans="1:7" ht="15.75" thickBot="1" x14ac:dyDescent="0.3">
      <c r="A36" s="16"/>
      <c r="B36" s="191" t="s">
        <v>40</v>
      </c>
      <c r="C36" s="192"/>
      <c r="D36" s="192"/>
      <c r="E36" s="192"/>
      <c r="F36" s="192"/>
      <c r="G36" s="193"/>
    </row>
    <row r="37" spans="1:7" x14ac:dyDescent="0.25">
      <c r="A37" s="17" t="s">
        <v>0</v>
      </c>
      <c r="B37" s="18" t="s">
        <v>1</v>
      </c>
      <c r="C37" s="18" t="s">
        <v>2</v>
      </c>
      <c r="D37" s="19"/>
      <c r="E37" s="194" t="s">
        <v>16</v>
      </c>
      <c r="F37" s="194"/>
      <c r="G37" s="20"/>
    </row>
    <row r="38" spans="1:7" ht="15.75" thickBot="1" x14ac:dyDescent="0.3">
      <c r="A38" s="24">
        <v>2</v>
      </c>
      <c r="B38" s="10">
        <v>43596</v>
      </c>
      <c r="C38" s="25" t="s">
        <v>29</v>
      </c>
      <c r="D38" s="27" t="s">
        <v>22</v>
      </c>
      <c r="E38" s="26"/>
      <c r="F38" s="26"/>
      <c r="G38" s="29" t="s">
        <v>23</v>
      </c>
    </row>
  </sheetData>
  <mergeCells count="15">
    <mergeCell ref="B36:G36"/>
    <mergeCell ref="E37:F37"/>
    <mergeCell ref="B24:G24"/>
    <mergeCell ref="E25:F25"/>
    <mergeCell ref="C1:E2"/>
    <mergeCell ref="B28:G28"/>
    <mergeCell ref="E29:F29"/>
    <mergeCell ref="B32:G32"/>
    <mergeCell ref="E33:F33"/>
    <mergeCell ref="A6:G7"/>
    <mergeCell ref="A8:G8"/>
    <mergeCell ref="B10:G10"/>
    <mergeCell ref="E11:F11"/>
    <mergeCell ref="E18:F18"/>
    <mergeCell ref="B17:G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4" workbookViewId="0">
      <selection activeCell="E25" sqref="E25"/>
    </sheetView>
  </sheetViews>
  <sheetFormatPr baseColWidth="10" defaultRowHeight="15" x14ac:dyDescent="0.25"/>
  <cols>
    <col min="3" max="3" width="14.5703125" bestFit="1" customWidth="1"/>
    <col min="4" max="4" width="16.42578125" bestFit="1" customWidth="1"/>
    <col min="5" max="6" width="8.7109375" customWidth="1"/>
    <col min="7" max="7" width="16.42578125" bestFit="1" customWidth="1"/>
    <col min="10" max="10" width="17.28515625" customWidth="1"/>
    <col min="11" max="11" width="5.28515625" customWidth="1"/>
    <col min="12" max="12" width="5.5703125" customWidth="1"/>
    <col min="13" max="13" width="5.42578125" customWidth="1"/>
    <col min="14" max="14" width="5.85546875" customWidth="1"/>
    <col min="15" max="15" width="6" customWidth="1"/>
    <col min="16" max="16" width="6.85546875" customWidth="1"/>
    <col min="17" max="17" width="7.140625" customWidth="1"/>
    <col min="18" max="18" width="8.140625" customWidth="1"/>
    <col min="19" max="19" width="7.7109375" customWidth="1"/>
    <col min="20" max="20" width="6.7109375" customWidth="1"/>
    <col min="21" max="21" width="6.85546875" customWidth="1"/>
    <col min="22" max="22" width="7.85546875" customWidth="1"/>
  </cols>
  <sheetData>
    <row r="1" spans="1:22" x14ac:dyDescent="0.25">
      <c r="A1" s="167" t="s">
        <v>52</v>
      </c>
      <c r="B1" s="190"/>
      <c r="C1" s="190"/>
      <c r="D1" s="190"/>
      <c r="E1" s="190"/>
      <c r="F1" s="190"/>
      <c r="G1" s="190"/>
      <c r="H1" s="167" t="s">
        <v>52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2" x14ac:dyDescent="0.25">
      <c r="A2" s="190"/>
      <c r="B2" s="190"/>
      <c r="C2" s="190"/>
      <c r="D2" s="190"/>
      <c r="E2" s="190"/>
      <c r="F2" s="190"/>
      <c r="G2" s="190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2" ht="15.75" thickBot="1" x14ac:dyDescent="0.3"/>
    <row r="4" spans="1:22" ht="21" x14ac:dyDescent="0.35">
      <c r="A4" s="169" t="s">
        <v>5</v>
      </c>
      <c r="B4" s="170"/>
      <c r="C4" s="171"/>
      <c r="D4" s="31"/>
      <c r="E4" s="172" t="s">
        <v>12</v>
      </c>
      <c r="F4" s="172"/>
      <c r="G4" s="31"/>
    </row>
    <row r="5" spans="1:22" x14ac:dyDescent="0.25">
      <c r="A5" s="173" t="s">
        <v>111</v>
      </c>
      <c r="B5" s="174"/>
      <c r="C5" s="175"/>
      <c r="D5" s="33"/>
      <c r="E5" s="34" t="s">
        <v>54</v>
      </c>
      <c r="F5" s="14" t="s">
        <v>46</v>
      </c>
      <c r="G5" s="32"/>
    </row>
    <row r="6" spans="1:22" x14ac:dyDescent="0.25">
      <c r="A6" s="173" t="s">
        <v>112</v>
      </c>
      <c r="B6" s="174"/>
      <c r="C6" s="175"/>
      <c r="D6" s="33"/>
      <c r="E6" s="35" t="s">
        <v>55</v>
      </c>
      <c r="F6" s="14" t="s">
        <v>11</v>
      </c>
      <c r="G6" s="32"/>
    </row>
    <row r="7" spans="1:22" ht="15.75" thickBot="1" x14ac:dyDescent="0.3">
      <c r="A7" s="173" t="s">
        <v>113</v>
      </c>
      <c r="B7" s="174"/>
      <c r="C7" s="175"/>
      <c r="D7" s="33"/>
      <c r="E7" s="86"/>
      <c r="F7" s="89"/>
      <c r="G7" s="32"/>
    </row>
    <row r="8" spans="1:22" ht="19.5" thickBot="1" x14ac:dyDescent="0.35">
      <c r="A8" s="173" t="s">
        <v>114</v>
      </c>
      <c r="B8" s="174"/>
      <c r="C8" s="175"/>
      <c r="D8" s="33"/>
      <c r="E8" s="86"/>
      <c r="F8" s="90"/>
      <c r="G8" s="32"/>
      <c r="J8" s="202" t="s">
        <v>5</v>
      </c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4"/>
    </row>
    <row r="9" spans="1:22" x14ac:dyDescent="0.25">
      <c r="A9" s="173" t="s">
        <v>106</v>
      </c>
      <c r="B9" s="174"/>
      <c r="C9" s="175"/>
      <c r="D9" s="33"/>
      <c r="E9" s="33"/>
      <c r="F9" s="32"/>
      <c r="G9" s="32"/>
      <c r="J9" s="30" t="s">
        <v>7</v>
      </c>
      <c r="K9" s="37" t="s">
        <v>31</v>
      </c>
      <c r="L9" s="37" t="s">
        <v>32</v>
      </c>
      <c r="M9" s="37" t="s">
        <v>33</v>
      </c>
      <c r="N9" s="37" t="s">
        <v>34</v>
      </c>
      <c r="O9" s="37" t="s">
        <v>36</v>
      </c>
      <c r="P9" s="37" t="s">
        <v>35</v>
      </c>
      <c r="Q9" s="37" t="s">
        <v>66</v>
      </c>
      <c r="R9" s="37" t="s">
        <v>67</v>
      </c>
      <c r="S9" s="101" t="s">
        <v>68</v>
      </c>
      <c r="T9" s="108" t="s">
        <v>69</v>
      </c>
      <c r="U9" s="108" t="s">
        <v>70</v>
      </c>
      <c r="V9" s="109" t="s">
        <v>10</v>
      </c>
    </row>
    <row r="10" spans="1:22" ht="17.25" customHeight="1" thickBot="1" x14ac:dyDescent="0.4">
      <c r="A10" s="207" t="s">
        <v>115</v>
      </c>
      <c r="B10" s="208"/>
      <c r="C10" s="209"/>
      <c r="D10" s="33"/>
      <c r="E10" s="33"/>
      <c r="F10" s="32"/>
      <c r="G10" s="32"/>
      <c r="H10" s="31"/>
      <c r="J10" s="38" t="str">
        <f>$A$5</f>
        <v>VEOLIA</v>
      </c>
      <c r="K10" s="95">
        <f>IF($E$18="","",IF($E$18&gt;$F$18,2,IF($E$18=$F$18,1,1)))</f>
        <v>2</v>
      </c>
      <c r="L10" s="95">
        <f>IF($E$21="","",IF($E$21&gt;$F$21,2,IF($E$21=$F$21,1,1)))</f>
        <v>2</v>
      </c>
      <c r="M10" s="95">
        <f>IF($E$24="","",IF($E$24&gt;$F$24,2,IF($E$24=$F$24,1,1)))</f>
        <v>1</v>
      </c>
      <c r="N10" s="95" t="str">
        <f>IF($E$28="","",IF($E$28&gt;$F$28,2,IF($E$28=$F$28,1,1)))</f>
        <v/>
      </c>
      <c r="O10" s="95" t="str">
        <f>IF($E$32="","",IF($E$32&gt;$F$32,2,IF($E$32=$F$32,1,1)))</f>
        <v/>
      </c>
      <c r="P10" s="36">
        <f t="shared" ref="P10:P15" si="0">IF(K10="","",SUM(K10:O10))</f>
        <v>5</v>
      </c>
      <c r="Q10" s="95"/>
      <c r="R10" s="95"/>
      <c r="S10" s="102"/>
      <c r="T10" s="14"/>
      <c r="U10" s="14"/>
      <c r="V10" s="104"/>
    </row>
    <row r="11" spans="1:22" ht="15.75" x14ac:dyDescent="0.25">
      <c r="H11" s="32"/>
      <c r="J11" s="38" t="str">
        <f>$A$6</f>
        <v>Chritian Dior</v>
      </c>
      <c r="K11" s="95">
        <f>IF($F$18="","",IF($F$18&gt;$E$18,2,IF($F$18=$E$18,1,1)))</f>
        <v>1</v>
      </c>
      <c r="L11" s="95">
        <f>IF($E$22="","",IF($E$22&gt;$F$22,2,IF($E$22=$F$22,1,1)))</f>
        <v>2</v>
      </c>
      <c r="M11" s="95">
        <f>IF($E$25="","",IF($E$25&gt;$F$25,2,IF($E$25=$F$25,1,1)))</f>
        <v>1</v>
      </c>
      <c r="N11" s="95" t="str">
        <f>IF($E$27="","",IF($E$27&gt;$F$27,2,IF($E$27=$F$27,1,1)))</f>
        <v/>
      </c>
      <c r="O11" s="95" t="str">
        <f>IF($E$31="","",IF($E$31&gt;$F$31,2,IF($E$31=$F$31,1,1)))</f>
        <v/>
      </c>
      <c r="P11" s="36">
        <f>IF(K11="","",SUM(K11:O11))</f>
        <v>4</v>
      </c>
      <c r="Q11" s="95"/>
      <c r="R11" s="95"/>
      <c r="S11" s="102"/>
      <c r="T11" s="14"/>
      <c r="U11" s="14"/>
      <c r="V11" s="104"/>
    </row>
    <row r="12" spans="1:22" ht="15.75" x14ac:dyDescent="0.25">
      <c r="H12" s="32"/>
      <c r="J12" s="38" t="str">
        <f>$A$7</f>
        <v>CACEM</v>
      </c>
      <c r="K12" s="95">
        <f>IF($E$19="","",IF($E$19&gt;$F$19,2,IF($E$19=$F$19,1,1)))</f>
        <v>1</v>
      </c>
      <c r="L12" s="95">
        <f>IF($F$21="","",IF($F$21&gt;$E$21,2,IF($F$21=$E$21,1,1)))</f>
        <v>1</v>
      </c>
      <c r="M12" s="95">
        <f>IF($F$26="","",IF($F$26&gt;$E$26,2,IF($F$26=$E$26,1,1)))</f>
        <v>2</v>
      </c>
      <c r="N12" s="95" t="str">
        <f>IF($E$29="","",IF($E$29&gt;$F$29,2,IF($E$29=$F$29,1,1)))</f>
        <v/>
      </c>
      <c r="O12" s="95" t="str">
        <f>IF($F$31="","",IF($F$31&gt;$E$31,2,IF($F$31=$E$31,1,1)))</f>
        <v/>
      </c>
      <c r="P12" s="36">
        <f>IF(K12="","",SUM(K12:O12))</f>
        <v>4</v>
      </c>
      <c r="Q12" s="95"/>
      <c r="R12" s="95"/>
      <c r="S12" s="102"/>
      <c r="T12" s="14"/>
      <c r="U12" s="14"/>
      <c r="V12" s="104"/>
    </row>
    <row r="13" spans="1:22" ht="16.5" thickBot="1" x14ac:dyDescent="0.3">
      <c r="H13" s="32"/>
      <c r="J13" s="38" t="str">
        <f>$A$8</f>
        <v>Barreau de Paris</v>
      </c>
      <c r="K13" s="95">
        <f>IF($F$19="","",IF($F$19&gt;$E$19,2,IF($F$19=$E$19,1,1)))</f>
        <v>2</v>
      </c>
      <c r="L13" s="95">
        <f>IF($E$23="","",IF($E$23&gt;$F$23,2,IF($E$23=$F$23,1,1)))</f>
        <v>2</v>
      </c>
      <c r="M13" s="95">
        <f>IF($F$24="","",IF($F$24&gt;$E$24,2,IF($F$24=$E$24,1,1)))</f>
        <v>2</v>
      </c>
      <c r="N13" s="95" t="str">
        <f>IF($F$27="","",IF($F$27&gt;$E$27,2,IF($F$27=$E$27,1,1)))</f>
        <v/>
      </c>
      <c r="O13" s="95" t="str">
        <f>IF($E$30="","",IF($E$30&gt;$F$30,2,IF($E$30=$F$30,1,1)))</f>
        <v/>
      </c>
      <c r="P13" s="36">
        <f t="shared" si="0"/>
        <v>6</v>
      </c>
      <c r="Q13" s="95"/>
      <c r="R13" s="95"/>
      <c r="S13" s="102"/>
      <c r="T13" s="14"/>
      <c r="U13" s="14"/>
      <c r="V13" s="104"/>
    </row>
    <row r="14" spans="1:22" ht="15.75" x14ac:dyDescent="0.25">
      <c r="A14" s="210" t="s">
        <v>45</v>
      </c>
      <c r="B14" s="211"/>
      <c r="C14" s="211"/>
      <c r="D14" s="211"/>
      <c r="E14" s="211"/>
      <c r="F14" s="211"/>
      <c r="G14" s="212"/>
      <c r="H14" s="32"/>
      <c r="J14" s="38" t="str">
        <f>$A$9</f>
        <v>EDF Martinique</v>
      </c>
      <c r="K14" s="95">
        <f>IF($E$20="","",IF($E$20&gt;$F$20,2,IF($E$20=$F$20,1,1)))</f>
        <v>1</v>
      </c>
      <c r="L14" s="95">
        <f>IF($F$22="","",IF($F$22&gt;$E$22,2,IF($F$22=$E$22,1,1)))</f>
        <v>1</v>
      </c>
      <c r="M14" s="95">
        <f>IF($E$26="","",IF($E$26&gt;$F$26,2,IF($E$26=$F$26,1,1)))</f>
        <v>1</v>
      </c>
      <c r="N14" s="95" t="str">
        <f>IF($F$28="","",IF($F$28&gt;$E$28,2,IF($F$28=$E$28,1,1)))</f>
        <v/>
      </c>
      <c r="O14" s="95" t="str">
        <f>IF($F$30="","",IF($F$30&gt;$E$30,2,IF($F$30=$E$30,1,1)))</f>
        <v/>
      </c>
      <c r="P14" s="36">
        <f>IF(K14="","",SUM(K14:O14))</f>
        <v>3</v>
      </c>
      <c r="Q14" s="95"/>
      <c r="R14" s="95"/>
      <c r="S14" s="102"/>
      <c r="T14" s="14"/>
      <c r="U14" s="14"/>
      <c r="V14" s="104"/>
    </row>
    <row r="15" spans="1:22" ht="16.5" thickBot="1" x14ac:dyDescent="0.3">
      <c r="A15" s="42" t="s">
        <v>0</v>
      </c>
      <c r="B15" s="41" t="s">
        <v>1</v>
      </c>
      <c r="C15" s="41" t="s">
        <v>2</v>
      </c>
      <c r="D15" s="205" t="s">
        <v>3</v>
      </c>
      <c r="E15" s="205"/>
      <c r="F15" s="205"/>
      <c r="G15" s="206"/>
      <c r="H15" s="32"/>
      <c r="J15" s="39" t="str">
        <f>$A$10</f>
        <v>EDF SED</v>
      </c>
      <c r="K15" s="96">
        <f>IF($F$20="","",IF($F$20&gt;$E$20,2,IF($F$20=$E$20,1,1)))</f>
        <v>2</v>
      </c>
      <c r="L15" s="96">
        <f>IF($F$23="","",IF($F$23&gt;$E$23,2,IF($F$23=$E$23,1,1)))</f>
        <v>1</v>
      </c>
      <c r="M15" s="96">
        <f>IF($F$25="","",IF($F$25&gt;$E$25,2,IF($F$25=$E$25,1,1)))</f>
        <v>2</v>
      </c>
      <c r="N15" s="96" t="str">
        <f>IF($F$29="","",IF($F$29&gt;$E$29,2,IF($F$29=$E$29,1,1)))</f>
        <v/>
      </c>
      <c r="O15" s="96" t="str">
        <f>IF($F$32="","",IF($F$32&gt;$E$32,2,IF($F$32=$E$32,1,1)))</f>
        <v/>
      </c>
      <c r="P15" s="40">
        <f t="shared" si="0"/>
        <v>5</v>
      </c>
      <c r="Q15" s="96"/>
      <c r="R15" s="96"/>
      <c r="S15" s="103"/>
      <c r="T15" s="105"/>
      <c r="U15" s="105"/>
      <c r="V15" s="106"/>
    </row>
    <row r="16" spans="1:22" ht="15.75" thickBot="1" x14ac:dyDescent="0.3">
      <c r="A16" s="43"/>
      <c r="B16" s="44"/>
      <c r="C16" s="44"/>
      <c r="D16" s="45"/>
      <c r="E16" s="188" t="s">
        <v>4</v>
      </c>
      <c r="F16" s="188"/>
      <c r="G16" s="46"/>
      <c r="H16" s="32"/>
    </row>
    <row r="17" spans="1:7" ht="15.75" thickBot="1" x14ac:dyDescent="0.3">
      <c r="A17" s="179" t="s">
        <v>74</v>
      </c>
      <c r="B17" s="180"/>
      <c r="C17" s="180"/>
      <c r="D17" s="180"/>
      <c r="E17" s="180"/>
      <c r="F17" s="180"/>
      <c r="G17" s="181"/>
    </row>
    <row r="18" spans="1:7" ht="15.75" x14ac:dyDescent="0.25">
      <c r="A18" s="1">
        <v>1</v>
      </c>
      <c r="B18" s="2">
        <v>43594</v>
      </c>
      <c r="C18" s="3" t="s">
        <v>53</v>
      </c>
      <c r="D18" s="4" t="str">
        <f>A5</f>
        <v>VEOLIA</v>
      </c>
      <c r="E18" s="5">
        <v>5</v>
      </c>
      <c r="F18" s="5">
        <v>4</v>
      </c>
      <c r="G18" s="6" t="str">
        <f>A6</f>
        <v>Chritian Dior</v>
      </c>
    </row>
    <row r="19" spans="1:7" ht="15.75" x14ac:dyDescent="0.25">
      <c r="A19" s="7">
        <v>2</v>
      </c>
      <c r="B19" s="2">
        <v>43594</v>
      </c>
      <c r="C19" s="3" t="s">
        <v>53</v>
      </c>
      <c r="D19" s="4" t="str">
        <f>A7</f>
        <v>CACEM</v>
      </c>
      <c r="E19" s="5">
        <v>3</v>
      </c>
      <c r="F19" s="5">
        <v>6</v>
      </c>
      <c r="G19" s="6" t="str">
        <f>A8</f>
        <v>Barreau de Paris</v>
      </c>
    </row>
    <row r="20" spans="1:7" ht="15.75" x14ac:dyDescent="0.25">
      <c r="A20" s="7">
        <v>3</v>
      </c>
      <c r="B20" s="2">
        <v>43594</v>
      </c>
      <c r="C20" s="3" t="s">
        <v>53</v>
      </c>
      <c r="D20" s="4" t="str">
        <f>A9</f>
        <v>EDF Martinique</v>
      </c>
      <c r="E20" s="5">
        <v>3</v>
      </c>
      <c r="F20" s="5">
        <v>6</v>
      </c>
      <c r="G20" s="6" t="str">
        <f>A10</f>
        <v>EDF SED</v>
      </c>
    </row>
    <row r="21" spans="1:7" ht="15.75" x14ac:dyDescent="0.25">
      <c r="A21" s="7">
        <v>1</v>
      </c>
      <c r="B21" s="2">
        <v>43594</v>
      </c>
      <c r="C21" s="74" t="s">
        <v>29</v>
      </c>
      <c r="D21" s="4" t="str">
        <f>A5</f>
        <v>VEOLIA</v>
      </c>
      <c r="E21" s="5">
        <v>6</v>
      </c>
      <c r="F21" s="5">
        <v>3</v>
      </c>
      <c r="G21" s="6" t="str">
        <f>A7</f>
        <v>CACEM</v>
      </c>
    </row>
    <row r="22" spans="1:7" ht="15.75" x14ac:dyDescent="0.25">
      <c r="A22" s="7">
        <v>2</v>
      </c>
      <c r="B22" s="2">
        <v>43594</v>
      </c>
      <c r="C22" s="112" t="s">
        <v>29</v>
      </c>
      <c r="D22" s="4" t="str">
        <f>A6</f>
        <v>Chritian Dior</v>
      </c>
      <c r="E22" s="5">
        <v>6</v>
      </c>
      <c r="F22" s="5">
        <v>3</v>
      </c>
      <c r="G22" s="6" t="str">
        <f>A9</f>
        <v>EDF Martinique</v>
      </c>
    </row>
    <row r="23" spans="1:7" ht="15.75" x14ac:dyDescent="0.25">
      <c r="A23" s="7">
        <v>3</v>
      </c>
      <c r="B23" s="2">
        <v>43594</v>
      </c>
      <c r="C23" s="112" t="s">
        <v>29</v>
      </c>
      <c r="D23" s="4" t="str">
        <f>A8</f>
        <v>Barreau de Paris</v>
      </c>
      <c r="E23" s="5">
        <v>6</v>
      </c>
      <c r="F23" s="5">
        <v>3</v>
      </c>
      <c r="G23" s="6" t="str">
        <f>A10</f>
        <v>EDF SED</v>
      </c>
    </row>
    <row r="24" spans="1:7" ht="15.75" x14ac:dyDescent="0.25">
      <c r="A24" s="7" t="s">
        <v>128</v>
      </c>
      <c r="B24" s="2">
        <v>43594</v>
      </c>
      <c r="C24" s="75" t="s">
        <v>65</v>
      </c>
      <c r="D24" s="4" t="str">
        <f>A5</f>
        <v>VEOLIA</v>
      </c>
      <c r="E24" s="8">
        <v>3</v>
      </c>
      <c r="F24" s="8">
        <v>6</v>
      </c>
      <c r="G24" s="6" t="str">
        <f>A8</f>
        <v>Barreau de Paris</v>
      </c>
    </row>
    <row r="25" spans="1:7" ht="15.75" x14ac:dyDescent="0.25">
      <c r="A25" s="7">
        <v>3</v>
      </c>
      <c r="B25" s="2">
        <v>43594</v>
      </c>
      <c r="C25" s="114" t="s">
        <v>65</v>
      </c>
      <c r="D25" s="4" t="str">
        <f>A6</f>
        <v>Chritian Dior</v>
      </c>
      <c r="E25" s="8">
        <v>4</v>
      </c>
      <c r="F25" s="8">
        <v>5</v>
      </c>
      <c r="G25" s="6" t="str">
        <f>A10</f>
        <v>EDF SED</v>
      </c>
    </row>
    <row r="26" spans="1:7" ht="16.5" thickBot="1" x14ac:dyDescent="0.3">
      <c r="A26" s="9">
        <v>4</v>
      </c>
      <c r="B26" s="10">
        <v>43594</v>
      </c>
      <c r="C26" s="113" t="s">
        <v>65</v>
      </c>
      <c r="D26" s="62" t="str">
        <f>A9</f>
        <v>EDF Martinique</v>
      </c>
      <c r="E26" s="61">
        <v>4</v>
      </c>
      <c r="F26" s="61">
        <v>5</v>
      </c>
      <c r="G26" s="12" t="str">
        <f>A7</f>
        <v>CACEM</v>
      </c>
    </row>
    <row r="27" spans="1:7" ht="15.75" x14ac:dyDescent="0.25">
      <c r="A27" s="121" t="s">
        <v>89</v>
      </c>
      <c r="B27" s="64">
        <v>43595</v>
      </c>
      <c r="C27" s="65" t="s">
        <v>87</v>
      </c>
      <c r="D27" s="58" t="str">
        <f>A6</f>
        <v>Chritian Dior</v>
      </c>
      <c r="E27" s="37"/>
      <c r="F27" s="37"/>
      <c r="G27" s="84" t="str">
        <f>A8</f>
        <v>Barreau de Paris</v>
      </c>
    </row>
    <row r="28" spans="1:7" ht="15.75" x14ac:dyDescent="0.25">
      <c r="A28" s="121" t="s">
        <v>89</v>
      </c>
      <c r="B28" s="64">
        <v>43595</v>
      </c>
      <c r="C28" s="65" t="s">
        <v>87</v>
      </c>
      <c r="D28" s="66" t="str">
        <f>A5</f>
        <v>VEOLIA</v>
      </c>
      <c r="E28" s="91"/>
      <c r="F28" s="91"/>
      <c r="G28" s="6" t="str">
        <f>A9</f>
        <v>EDF Martinique</v>
      </c>
    </row>
    <row r="29" spans="1:7" ht="15.75" x14ac:dyDescent="0.25">
      <c r="A29" s="121" t="s">
        <v>89</v>
      </c>
      <c r="B29" s="2">
        <v>43595</v>
      </c>
      <c r="C29" s="65" t="s">
        <v>87</v>
      </c>
      <c r="D29" s="4" t="str">
        <f>A7</f>
        <v>CACEM</v>
      </c>
      <c r="E29" s="53"/>
      <c r="F29" s="53"/>
      <c r="G29" s="13" t="str">
        <f>A10</f>
        <v>EDF SED</v>
      </c>
    </row>
    <row r="30" spans="1:7" ht="15.75" x14ac:dyDescent="0.25">
      <c r="A30" s="121" t="s">
        <v>89</v>
      </c>
      <c r="B30" s="2">
        <v>43595</v>
      </c>
      <c r="C30" s="65" t="s">
        <v>87</v>
      </c>
      <c r="D30" s="4" t="str">
        <f>A8</f>
        <v>Barreau de Paris</v>
      </c>
      <c r="E30" s="53"/>
      <c r="F30" s="53"/>
      <c r="G30" s="13" t="str">
        <f>A9</f>
        <v>EDF Martinique</v>
      </c>
    </row>
    <row r="31" spans="1:7" ht="15.75" x14ac:dyDescent="0.25">
      <c r="A31" s="121" t="s">
        <v>89</v>
      </c>
      <c r="B31" s="2">
        <v>43595</v>
      </c>
      <c r="C31" s="65" t="s">
        <v>87</v>
      </c>
      <c r="D31" s="4" t="str">
        <f>A6</f>
        <v>Chritian Dior</v>
      </c>
      <c r="E31" s="53"/>
      <c r="F31" s="53"/>
      <c r="G31" s="13" t="str">
        <f>A7</f>
        <v>CACEM</v>
      </c>
    </row>
    <row r="32" spans="1:7" ht="15.75" x14ac:dyDescent="0.25">
      <c r="A32" s="121" t="s">
        <v>89</v>
      </c>
      <c r="B32" s="2">
        <v>43595</v>
      </c>
      <c r="C32" s="65" t="s">
        <v>87</v>
      </c>
      <c r="D32" s="4" t="str">
        <f>A5</f>
        <v>VEOLIA</v>
      </c>
      <c r="E32" s="53"/>
      <c r="F32" s="53"/>
      <c r="G32" s="13" t="str">
        <f>A10</f>
        <v>EDF SED</v>
      </c>
    </row>
  </sheetData>
  <mergeCells count="15">
    <mergeCell ref="D15:G15"/>
    <mergeCell ref="E16:F16"/>
    <mergeCell ref="A17:G17"/>
    <mergeCell ref="A7:C7"/>
    <mergeCell ref="A8:C8"/>
    <mergeCell ref="A9:C9"/>
    <mergeCell ref="A10:C10"/>
    <mergeCell ref="A14:G14"/>
    <mergeCell ref="A6:C6"/>
    <mergeCell ref="J8:V8"/>
    <mergeCell ref="A1:G2"/>
    <mergeCell ref="H1:T2"/>
    <mergeCell ref="A4:C4"/>
    <mergeCell ref="E4:F4"/>
    <mergeCell ref="A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85" zoomScaleNormal="85" workbookViewId="0">
      <selection activeCell="C25" sqref="C25"/>
    </sheetView>
  </sheetViews>
  <sheetFormatPr baseColWidth="10" defaultRowHeight="15" x14ac:dyDescent="0.25"/>
  <sheetData>
    <row r="1" spans="1:7" x14ac:dyDescent="0.25">
      <c r="A1" s="198" t="s">
        <v>42</v>
      </c>
      <c r="B1" s="198"/>
      <c r="C1" s="198"/>
      <c r="D1" s="198"/>
      <c r="E1" s="198"/>
      <c r="F1" s="198"/>
      <c r="G1" s="198"/>
    </row>
    <row r="2" spans="1:7" ht="15.75" thickBot="1" x14ac:dyDescent="0.3">
      <c r="A2" s="198"/>
      <c r="B2" s="198"/>
      <c r="C2" s="198"/>
      <c r="D2" s="198"/>
      <c r="E2" s="198"/>
      <c r="F2" s="198"/>
      <c r="G2" s="198"/>
    </row>
    <row r="3" spans="1:7" ht="15.75" thickBot="1" x14ac:dyDescent="0.3">
      <c r="A3" s="179" t="s">
        <v>74</v>
      </c>
      <c r="B3" s="180"/>
      <c r="C3" s="180"/>
      <c r="D3" s="180"/>
      <c r="E3" s="180"/>
      <c r="F3" s="180"/>
      <c r="G3" s="181"/>
    </row>
    <row r="4" spans="1:7" x14ac:dyDescent="0.25">
      <c r="C4" s="15"/>
    </row>
    <row r="5" spans="1:7" ht="15.75" thickBot="1" x14ac:dyDescent="0.3"/>
    <row r="6" spans="1:7" ht="15.75" thickBot="1" x14ac:dyDescent="0.3">
      <c r="A6" s="16"/>
      <c r="B6" s="191" t="s">
        <v>56</v>
      </c>
      <c r="C6" s="192"/>
      <c r="D6" s="192"/>
      <c r="E6" s="192"/>
      <c r="F6" s="192"/>
      <c r="G6" s="193"/>
    </row>
    <row r="7" spans="1:7" x14ac:dyDescent="0.25">
      <c r="A7" s="17" t="s">
        <v>0</v>
      </c>
      <c r="B7" s="18" t="s">
        <v>1</v>
      </c>
      <c r="C7" s="18" t="s">
        <v>2</v>
      </c>
      <c r="D7" s="77"/>
      <c r="E7" s="194" t="s">
        <v>13</v>
      </c>
      <c r="F7" s="194"/>
      <c r="G7" s="20"/>
    </row>
    <row r="8" spans="1:7" x14ac:dyDescent="0.25">
      <c r="A8" s="21">
        <v>3</v>
      </c>
      <c r="B8" s="2">
        <v>43595</v>
      </c>
      <c r="C8" s="22" t="s">
        <v>73</v>
      </c>
      <c r="D8" s="47" t="s">
        <v>50</v>
      </c>
      <c r="E8" s="23"/>
      <c r="F8" s="23"/>
      <c r="G8" s="28" t="s">
        <v>57</v>
      </c>
    </row>
    <row r="9" spans="1:7" x14ac:dyDescent="0.25">
      <c r="A9" s="21">
        <v>4</v>
      </c>
      <c r="B9" s="2">
        <v>43595</v>
      </c>
      <c r="C9" s="22" t="s">
        <v>73</v>
      </c>
      <c r="D9" s="47" t="s">
        <v>48</v>
      </c>
      <c r="E9" s="23"/>
      <c r="F9" s="23"/>
      <c r="G9" s="28" t="s">
        <v>58</v>
      </c>
    </row>
    <row r="10" spans="1:7" ht="15.75" thickBot="1" x14ac:dyDescent="0.3"/>
    <row r="11" spans="1:7" ht="15.75" thickBot="1" x14ac:dyDescent="0.3">
      <c r="A11" s="16"/>
      <c r="B11" s="191" t="s">
        <v>17</v>
      </c>
      <c r="C11" s="192"/>
      <c r="D11" s="192"/>
      <c r="E11" s="192"/>
      <c r="F11" s="192"/>
      <c r="G11" s="193"/>
    </row>
    <row r="12" spans="1:7" x14ac:dyDescent="0.25">
      <c r="A12" s="17" t="s">
        <v>0</v>
      </c>
      <c r="B12" s="18" t="s">
        <v>1</v>
      </c>
      <c r="C12" s="18" t="s">
        <v>2</v>
      </c>
      <c r="D12" s="54"/>
      <c r="E12" s="194" t="s">
        <v>16</v>
      </c>
      <c r="F12" s="194"/>
      <c r="G12" s="20"/>
    </row>
    <row r="13" spans="1:7" ht="15.75" thickBot="1" x14ac:dyDescent="0.3">
      <c r="A13" s="24">
        <v>3</v>
      </c>
      <c r="B13" s="10">
        <v>43596</v>
      </c>
      <c r="C13" s="25" t="s">
        <v>53</v>
      </c>
      <c r="D13" s="27" t="s">
        <v>59</v>
      </c>
      <c r="E13" s="26"/>
      <c r="F13" s="26"/>
      <c r="G13" s="29" t="s">
        <v>60</v>
      </c>
    </row>
    <row r="14" spans="1:7" ht="15.75" thickBot="1" x14ac:dyDescent="0.3"/>
    <row r="15" spans="1:7" ht="15.75" thickBot="1" x14ac:dyDescent="0.3">
      <c r="A15" s="16"/>
      <c r="B15" s="191" t="s">
        <v>18</v>
      </c>
      <c r="C15" s="192"/>
      <c r="D15" s="192"/>
      <c r="E15" s="192"/>
      <c r="F15" s="192"/>
      <c r="G15" s="193"/>
    </row>
    <row r="16" spans="1:7" x14ac:dyDescent="0.25">
      <c r="A16" s="17">
        <v>4</v>
      </c>
      <c r="B16" s="18" t="s">
        <v>1</v>
      </c>
      <c r="C16" s="18" t="s">
        <v>2</v>
      </c>
      <c r="D16" s="54"/>
      <c r="E16" s="194" t="s">
        <v>16</v>
      </c>
      <c r="F16" s="194"/>
      <c r="G16" s="20"/>
    </row>
    <row r="17" spans="1:7" ht="15.75" thickBot="1" x14ac:dyDescent="0.3">
      <c r="A17" s="24"/>
      <c r="B17" s="10">
        <v>43596</v>
      </c>
      <c r="C17" s="25" t="s">
        <v>53</v>
      </c>
      <c r="D17" s="27" t="s">
        <v>49</v>
      </c>
      <c r="E17" s="26"/>
      <c r="F17" s="26"/>
      <c r="G17" s="29" t="s">
        <v>61</v>
      </c>
    </row>
    <row r="18" spans="1:7" ht="15.75" thickBot="1" x14ac:dyDescent="0.3"/>
    <row r="19" spans="1:7" ht="15.75" thickBot="1" x14ac:dyDescent="0.3">
      <c r="A19" s="16"/>
      <c r="B19" s="191" t="s">
        <v>39</v>
      </c>
      <c r="C19" s="192"/>
      <c r="D19" s="192"/>
      <c r="E19" s="192"/>
      <c r="F19" s="192"/>
      <c r="G19" s="193"/>
    </row>
    <row r="20" spans="1:7" x14ac:dyDescent="0.25">
      <c r="A20" s="17" t="s">
        <v>0</v>
      </c>
      <c r="B20" s="18" t="s">
        <v>1</v>
      </c>
      <c r="C20" s="18" t="s">
        <v>2</v>
      </c>
      <c r="D20" s="54"/>
      <c r="E20" s="194" t="s">
        <v>16</v>
      </c>
      <c r="F20" s="194"/>
      <c r="G20" s="20"/>
    </row>
    <row r="21" spans="1:7" ht="15.75" thickBot="1" x14ac:dyDescent="0.3">
      <c r="A21" s="24">
        <v>3</v>
      </c>
      <c r="B21" s="10">
        <v>43596</v>
      </c>
      <c r="C21" s="25" t="s">
        <v>29</v>
      </c>
      <c r="D21" s="27" t="s">
        <v>20</v>
      </c>
      <c r="E21" s="26"/>
      <c r="F21" s="26"/>
      <c r="G21" s="29" t="s">
        <v>21</v>
      </c>
    </row>
    <row r="22" spans="1:7" ht="15.75" thickBot="1" x14ac:dyDescent="0.3"/>
    <row r="23" spans="1:7" ht="15.75" thickBot="1" x14ac:dyDescent="0.3">
      <c r="A23" s="16"/>
      <c r="B23" s="191" t="s">
        <v>40</v>
      </c>
      <c r="C23" s="192"/>
      <c r="D23" s="192"/>
      <c r="E23" s="192"/>
      <c r="F23" s="192"/>
      <c r="G23" s="193"/>
    </row>
    <row r="24" spans="1:7" x14ac:dyDescent="0.25">
      <c r="A24" s="17" t="s">
        <v>0</v>
      </c>
      <c r="B24" s="18" t="s">
        <v>1</v>
      </c>
      <c r="C24" s="18" t="s">
        <v>2</v>
      </c>
      <c r="D24" s="54"/>
      <c r="E24" s="194" t="s">
        <v>16</v>
      </c>
      <c r="F24" s="194"/>
      <c r="G24" s="20"/>
    </row>
    <row r="25" spans="1:7" ht="15.75" thickBot="1" x14ac:dyDescent="0.3">
      <c r="A25" s="24">
        <v>4</v>
      </c>
      <c r="B25" s="10">
        <v>43596</v>
      </c>
      <c r="C25" s="25" t="s">
        <v>29</v>
      </c>
      <c r="D25" s="27" t="s">
        <v>22</v>
      </c>
      <c r="E25" s="26"/>
      <c r="F25" s="26"/>
      <c r="G25" s="29" t="s">
        <v>23</v>
      </c>
    </row>
  </sheetData>
  <mergeCells count="12">
    <mergeCell ref="E24:F24"/>
    <mergeCell ref="A1:G2"/>
    <mergeCell ref="A3:G3"/>
    <mergeCell ref="B11:G11"/>
    <mergeCell ref="E12:F12"/>
    <mergeCell ref="B15:G15"/>
    <mergeCell ref="E16:F16"/>
    <mergeCell ref="B19:G19"/>
    <mergeCell ref="E20:F20"/>
    <mergeCell ref="B23:G23"/>
    <mergeCell ref="B6:G6"/>
    <mergeCell ref="E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H11" sqref="H11"/>
    </sheetView>
  </sheetViews>
  <sheetFormatPr baseColWidth="10" defaultRowHeight="15" x14ac:dyDescent="0.25"/>
  <cols>
    <col min="4" max="4" width="15.42578125" bestFit="1" customWidth="1"/>
    <col min="5" max="6" width="8.7109375" customWidth="1"/>
    <col min="7" max="7" width="15.42578125" bestFit="1" customWidth="1"/>
    <col min="10" max="10" width="14.5703125" bestFit="1" customWidth="1"/>
    <col min="11" max="11" width="6.28515625" customWidth="1"/>
    <col min="12" max="12" width="6.140625" customWidth="1"/>
    <col min="13" max="13" width="6.85546875" customWidth="1"/>
    <col min="14" max="14" width="6.5703125" customWidth="1"/>
    <col min="15" max="15" width="6.85546875" customWidth="1"/>
    <col min="16" max="16" width="7.140625" customWidth="1"/>
    <col min="17" max="18" width="6.85546875" customWidth="1"/>
    <col min="19" max="19" width="6.7109375" customWidth="1"/>
    <col min="20" max="20" width="7.7109375" customWidth="1"/>
  </cols>
  <sheetData>
    <row r="1" spans="1:20" ht="15" customHeight="1" x14ac:dyDescent="0.25">
      <c r="A1" s="167" t="s">
        <v>62</v>
      </c>
      <c r="B1" s="167"/>
      <c r="C1" s="167"/>
      <c r="D1" s="167"/>
      <c r="E1" s="167"/>
      <c r="F1" s="167"/>
      <c r="G1" s="167"/>
      <c r="H1" s="167" t="s">
        <v>62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20" ht="15" customHeight="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20" ht="15.75" thickBot="1" x14ac:dyDescent="0.3"/>
    <row r="4" spans="1:20" ht="21" x14ac:dyDescent="0.35">
      <c r="A4" s="169" t="s">
        <v>5</v>
      </c>
      <c r="B4" s="170"/>
      <c r="C4" s="171"/>
      <c r="D4" s="31"/>
      <c r="E4" s="172" t="s">
        <v>12</v>
      </c>
      <c r="F4" s="172"/>
      <c r="G4" s="31"/>
    </row>
    <row r="5" spans="1:20" x14ac:dyDescent="0.25">
      <c r="A5" s="173" t="s">
        <v>116</v>
      </c>
      <c r="B5" s="174"/>
      <c r="C5" s="175"/>
      <c r="D5" s="33"/>
      <c r="E5" s="70" t="s">
        <v>54</v>
      </c>
      <c r="F5" s="71" t="s">
        <v>46</v>
      </c>
      <c r="G5" s="76"/>
    </row>
    <row r="6" spans="1:20" x14ac:dyDescent="0.25">
      <c r="A6" s="173" t="s">
        <v>129</v>
      </c>
      <c r="B6" s="174"/>
      <c r="C6" s="175"/>
      <c r="D6" s="33"/>
      <c r="E6" s="72" t="s">
        <v>55</v>
      </c>
      <c r="F6" s="71" t="s">
        <v>11</v>
      </c>
      <c r="G6" s="76"/>
    </row>
    <row r="7" spans="1:20" ht="15.75" thickBot="1" x14ac:dyDescent="0.3">
      <c r="A7" s="173" t="s">
        <v>109</v>
      </c>
      <c r="B7" s="174"/>
      <c r="C7" s="175"/>
      <c r="D7" s="33"/>
      <c r="E7" s="92"/>
      <c r="F7" s="93"/>
      <c r="G7" s="76"/>
    </row>
    <row r="8" spans="1:20" ht="19.5" thickBot="1" x14ac:dyDescent="0.35">
      <c r="A8" s="207" t="s">
        <v>106</v>
      </c>
      <c r="B8" s="208"/>
      <c r="C8" s="209"/>
      <c r="D8" s="33"/>
      <c r="E8" s="92"/>
      <c r="F8" s="94"/>
      <c r="G8" s="76"/>
      <c r="J8" s="202" t="s">
        <v>5</v>
      </c>
      <c r="K8" s="203"/>
      <c r="L8" s="203"/>
      <c r="M8" s="203"/>
      <c r="N8" s="203"/>
      <c r="O8" s="203"/>
      <c r="P8" s="203"/>
      <c r="Q8" s="203"/>
      <c r="R8" s="203"/>
      <c r="S8" s="203"/>
      <c r="T8" s="204"/>
    </row>
    <row r="9" spans="1:20" x14ac:dyDescent="0.25">
      <c r="A9" s="214"/>
      <c r="B9" s="214"/>
      <c r="C9" s="214"/>
      <c r="D9" s="33"/>
      <c r="E9" s="33"/>
      <c r="F9" s="76"/>
      <c r="G9" s="76"/>
      <c r="J9" s="110" t="s">
        <v>7</v>
      </c>
      <c r="K9" s="111" t="s">
        <v>31</v>
      </c>
      <c r="L9" s="111" t="s">
        <v>32</v>
      </c>
      <c r="M9" s="111" t="s">
        <v>33</v>
      </c>
      <c r="N9" s="111" t="s">
        <v>35</v>
      </c>
      <c r="O9" s="111" t="s">
        <v>66</v>
      </c>
      <c r="P9" s="111" t="s">
        <v>67</v>
      </c>
      <c r="Q9" s="111" t="s">
        <v>68</v>
      </c>
      <c r="R9" s="107" t="s">
        <v>69</v>
      </c>
      <c r="S9" s="107" t="s">
        <v>70</v>
      </c>
      <c r="T9" s="107" t="s">
        <v>10</v>
      </c>
    </row>
    <row r="10" spans="1:20" ht="21" x14ac:dyDescent="0.35">
      <c r="A10" s="214"/>
      <c r="B10" s="214"/>
      <c r="C10" s="214"/>
      <c r="D10" s="33"/>
      <c r="E10" s="33"/>
      <c r="F10" s="76"/>
      <c r="G10" s="76"/>
      <c r="H10" s="31"/>
      <c r="J10" s="38" t="str">
        <f>$A$5</f>
        <v>ASTB 2</v>
      </c>
      <c r="K10" s="95">
        <f>IF($E$18="","",IF($E$18&gt;$F$18,2,IF($E$18=$F$18,1,1)))</f>
        <v>2</v>
      </c>
      <c r="L10" s="95">
        <f>IF($E$20="","",IF($E$20&gt;$F$20,2,IF($E$20=$F$20,1,1)))</f>
        <v>2</v>
      </c>
      <c r="M10" s="95">
        <f>IF($F$22="","",IF($F$22&gt;$E$22,2,IF($F$22=$E$22,1,1)))</f>
        <v>2</v>
      </c>
      <c r="N10" s="36">
        <f>IF(K10="","",SUM(K10:M10))</f>
        <v>6</v>
      </c>
      <c r="O10" s="95"/>
      <c r="P10" s="95"/>
      <c r="Q10" s="95"/>
      <c r="R10" s="14"/>
      <c r="S10" s="14"/>
      <c r="T10" s="14"/>
    </row>
    <row r="11" spans="1:20" ht="15.75" x14ac:dyDescent="0.25">
      <c r="A11" s="213"/>
      <c r="B11" s="213"/>
      <c r="C11" s="213"/>
      <c r="H11" s="76"/>
      <c r="J11" s="38" t="str">
        <f>$A$6</f>
        <v>CHRISTIANDIOR 2</v>
      </c>
      <c r="K11" s="95">
        <f>IF($F$18="","",IF($F$18&gt;$E$18,2,IF($F$18=$E$18,1,1)))</f>
        <v>1</v>
      </c>
      <c r="L11" s="95">
        <f>IF($E$21="","",IF($E$21&gt;$F$21,2,IF($E$21=$F$21,1,1)))</f>
        <v>2</v>
      </c>
      <c r="M11" s="95">
        <f>IF($E$23="","",IF($E$23&gt;$F$23,2,IF($E$23=$F$23,1,1)))</f>
        <v>2</v>
      </c>
      <c r="N11" s="36">
        <f>IF(K11="","",SUM(K11:M11))</f>
        <v>5</v>
      </c>
      <c r="O11" s="95"/>
      <c r="P11" s="95"/>
      <c r="Q11" s="95"/>
      <c r="R11" s="14"/>
      <c r="S11" s="14"/>
      <c r="T11" s="14"/>
    </row>
    <row r="12" spans="1:20" ht="15.75" x14ac:dyDescent="0.25">
      <c r="A12" s="213"/>
      <c r="B12" s="213"/>
      <c r="C12" s="213"/>
      <c r="H12" s="76"/>
      <c r="J12" s="38" t="str">
        <f>$A$7</f>
        <v>CACEM 2</v>
      </c>
      <c r="K12" s="95">
        <f>IF($E$19="","",IF($E$19&gt;$F$19,2,IF($E$19=$F$19,1,1)))</f>
        <v>2</v>
      </c>
      <c r="L12" s="95">
        <f>IF($F$20="","",IF($F$20&gt;$E$20,2,IF($F$20=$E$20,1,1)))</f>
        <v>1</v>
      </c>
      <c r="M12" s="95">
        <f>IF($F$23="","",IF($F$23&gt;$E$23,2,IF($F$23=$E$23,1,1)))</f>
        <v>1</v>
      </c>
      <c r="N12" s="36">
        <f>IF(K12="","",SUM(K12:M12))</f>
        <v>4</v>
      </c>
      <c r="O12" s="95"/>
      <c r="P12" s="95"/>
      <c r="Q12" s="95"/>
      <c r="R12" s="14"/>
      <c r="S12" s="14"/>
      <c r="T12" s="14"/>
    </row>
    <row r="13" spans="1:20" ht="16.5" thickBot="1" x14ac:dyDescent="0.3">
      <c r="H13" s="76"/>
      <c r="J13" s="38" t="str">
        <f>$A$8</f>
        <v>EDF Martinique</v>
      </c>
      <c r="K13" s="95">
        <f>IF($F$19="","",IF($F$19&gt;$E$19,2,IF($F$19=$E$19,1,1)))</f>
        <v>1</v>
      </c>
      <c r="L13" s="95">
        <f>IF($F$21="","",IF($F$21&gt;$E$21,2,IF($F$21=$E$21,1,1)))</f>
        <v>1</v>
      </c>
      <c r="M13" s="95">
        <f>IF($E$22="","",IF($E$22&gt;$F$22,2,IF($E$22=$F$22,1,1)))</f>
        <v>1</v>
      </c>
      <c r="N13" s="36">
        <f>IF(K13="","",SUM(K13:M13))</f>
        <v>3</v>
      </c>
      <c r="O13" s="95"/>
      <c r="P13" s="95"/>
      <c r="Q13" s="95"/>
      <c r="R13" s="14"/>
      <c r="S13" s="14"/>
      <c r="T13" s="14"/>
    </row>
    <row r="14" spans="1:20" ht="15.75" x14ac:dyDescent="0.25">
      <c r="A14" s="182" t="s">
        <v>44</v>
      </c>
      <c r="B14" s="183"/>
      <c r="C14" s="183"/>
      <c r="D14" s="183"/>
      <c r="E14" s="183"/>
      <c r="F14" s="183"/>
      <c r="G14" s="184"/>
      <c r="H14" s="76"/>
    </row>
    <row r="15" spans="1:20" x14ac:dyDescent="0.25">
      <c r="A15" s="42" t="s">
        <v>0</v>
      </c>
      <c r="B15" s="41" t="s">
        <v>1</v>
      </c>
      <c r="C15" s="41" t="s">
        <v>2</v>
      </c>
      <c r="D15" s="205" t="s">
        <v>3</v>
      </c>
      <c r="E15" s="205"/>
      <c r="F15" s="205"/>
      <c r="G15" s="206"/>
      <c r="H15" s="76"/>
    </row>
    <row r="16" spans="1:20" ht="15.75" thickBot="1" x14ac:dyDescent="0.3">
      <c r="A16" s="43"/>
      <c r="B16" s="44"/>
      <c r="C16" s="44"/>
      <c r="D16" s="45"/>
      <c r="E16" s="188" t="s">
        <v>4</v>
      </c>
      <c r="F16" s="188"/>
      <c r="G16" s="46"/>
      <c r="H16" s="76"/>
    </row>
    <row r="17" spans="1:7" ht="15.75" thickBot="1" x14ac:dyDescent="0.3">
      <c r="A17" s="179" t="s">
        <v>74</v>
      </c>
      <c r="B17" s="180"/>
      <c r="C17" s="180"/>
      <c r="D17" s="180"/>
      <c r="E17" s="180"/>
      <c r="F17" s="180"/>
      <c r="G17" s="181"/>
    </row>
    <row r="18" spans="1:7" ht="15.75" x14ac:dyDescent="0.25">
      <c r="A18" s="1">
        <v>1</v>
      </c>
      <c r="B18" s="2">
        <v>43594</v>
      </c>
      <c r="C18" s="3" t="s">
        <v>30</v>
      </c>
      <c r="D18" s="4" t="str">
        <f>A5</f>
        <v>ASTB 2</v>
      </c>
      <c r="E18" s="5">
        <v>5</v>
      </c>
      <c r="F18" s="5">
        <v>4</v>
      </c>
      <c r="G18" s="6" t="str">
        <f>A6</f>
        <v>CHRISTIANDIOR 2</v>
      </c>
    </row>
    <row r="19" spans="1:7" ht="15.75" x14ac:dyDescent="0.25">
      <c r="A19" s="7">
        <v>2</v>
      </c>
      <c r="B19" s="2">
        <v>43594</v>
      </c>
      <c r="C19" s="3" t="s">
        <v>30</v>
      </c>
      <c r="D19" s="4" t="str">
        <f>A7</f>
        <v>CACEM 2</v>
      </c>
      <c r="E19" s="5">
        <v>5</v>
      </c>
      <c r="F19" s="5">
        <v>3</v>
      </c>
      <c r="G19" s="6" t="str">
        <f>A8</f>
        <v>EDF Martinique</v>
      </c>
    </row>
    <row r="20" spans="1:7" ht="15.75" x14ac:dyDescent="0.25">
      <c r="A20" s="7">
        <v>1</v>
      </c>
      <c r="B20" s="2">
        <v>43594</v>
      </c>
      <c r="C20" s="74" t="s">
        <v>72</v>
      </c>
      <c r="D20" s="4" t="str">
        <f>A5</f>
        <v>ASTB 2</v>
      </c>
      <c r="E20" s="5">
        <v>6</v>
      </c>
      <c r="F20" s="5">
        <v>3</v>
      </c>
      <c r="G20" s="6" t="str">
        <f>A7</f>
        <v>CACEM 2</v>
      </c>
    </row>
    <row r="21" spans="1:7" ht="15.75" x14ac:dyDescent="0.25">
      <c r="A21" s="7">
        <v>2</v>
      </c>
      <c r="B21" s="2">
        <v>43594</v>
      </c>
      <c r="C21" s="3" t="s">
        <v>72</v>
      </c>
      <c r="D21" s="4" t="str">
        <f>A6</f>
        <v>CHRISTIANDIOR 2</v>
      </c>
      <c r="E21" s="5">
        <v>6</v>
      </c>
      <c r="F21" s="5">
        <v>2</v>
      </c>
      <c r="G21" s="6" t="str">
        <f>A8</f>
        <v>EDF Martinique</v>
      </c>
    </row>
    <row r="22" spans="1:7" ht="15.75" x14ac:dyDescent="0.25">
      <c r="A22" s="7">
        <v>1</v>
      </c>
      <c r="B22" s="2">
        <v>43594</v>
      </c>
      <c r="C22" s="75" t="s">
        <v>73</v>
      </c>
      <c r="D22" s="4" t="str">
        <f>A8</f>
        <v>EDF Martinique</v>
      </c>
      <c r="E22" s="5">
        <v>1</v>
      </c>
      <c r="F22" s="5">
        <v>6</v>
      </c>
      <c r="G22" s="6" t="str">
        <f>A5</f>
        <v>ASTB 2</v>
      </c>
    </row>
    <row r="23" spans="1:7" ht="15.75" x14ac:dyDescent="0.25">
      <c r="A23" s="7">
        <v>2</v>
      </c>
      <c r="B23" s="2">
        <v>43594</v>
      </c>
      <c r="C23" s="75" t="s">
        <v>73</v>
      </c>
      <c r="D23" s="4" t="str">
        <f>A6</f>
        <v>CHRISTIANDIOR 2</v>
      </c>
      <c r="E23" s="8">
        <v>6</v>
      </c>
      <c r="F23" s="8">
        <v>3</v>
      </c>
      <c r="G23" s="6" t="str">
        <f>A7</f>
        <v>CACEM 2</v>
      </c>
    </row>
  </sheetData>
  <mergeCells count="17">
    <mergeCell ref="A11:C11"/>
    <mergeCell ref="A1:G2"/>
    <mergeCell ref="H1:R2"/>
    <mergeCell ref="A4:C4"/>
    <mergeCell ref="E4:F4"/>
    <mergeCell ref="A5:C5"/>
    <mergeCell ref="A6:C6"/>
    <mergeCell ref="A7:C7"/>
    <mergeCell ref="A8:C8"/>
    <mergeCell ref="A9:C9"/>
    <mergeCell ref="A10:C10"/>
    <mergeCell ref="J8:T8"/>
    <mergeCell ref="A12:C12"/>
    <mergeCell ref="A14:G14"/>
    <mergeCell ref="D15:G15"/>
    <mergeCell ref="E16:F16"/>
    <mergeCell ref="A17:G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4" zoomScaleNormal="100" workbookViewId="0">
      <selection activeCell="J13" sqref="J13:T13"/>
    </sheetView>
  </sheetViews>
  <sheetFormatPr baseColWidth="10" defaultRowHeight="15" x14ac:dyDescent="0.25"/>
  <cols>
    <col min="4" max="4" width="15.42578125" bestFit="1" customWidth="1"/>
    <col min="5" max="6" width="8.7109375" customWidth="1"/>
    <col min="7" max="7" width="15.42578125" bestFit="1" customWidth="1"/>
    <col min="10" max="10" width="16.140625" customWidth="1"/>
    <col min="11" max="11" width="6.28515625" customWidth="1"/>
    <col min="12" max="12" width="5.85546875" customWidth="1"/>
    <col min="13" max="14" width="6.5703125" customWidth="1"/>
    <col min="15" max="15" width="6.85546875" customWidth="1"/>
    <col min="16" max="16" width="6.7109375" customWidth="1"/>
    <col min="17" max="17" width="6.85546875" customWidth="1"/>
    <col min="18" max="18" width="6.7109375" customWidth="1"/>
    <col min="19" max="19" width="6.5703125" customWidth="1"/>
    <col min="20" max="20" width="7.140625" customWidth="1"/>
  </cols>
  <sheetData>
    <row r="1" spans="1:20" ht="15" customHeight="1" x14ac:dyDescent="0.25">
      <c r="A1" s="167" t="s">
        <v>62</v>
      </c>
      <c r="B1" s="167"/>
      <c r="C1" s="167"/>
      <c r="D1" s="167"/>
      <c r="E1" s="167"/>
      <c r="F1" s="167"/>
      <c r="G1" s="167"/>
      <c r="H1" s="167" t="s">
        <v>62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20" ht="15" customHeight="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20" ht="15.75" thickBot="1" x14ac:dyDescent="0.3"/>
    <row r="4" spans="1:20" ht="21" x14ac:dyDescent="0.35">
      <c r="A4" s="169" t="s">
        <v>37</v>
      </c>
      <c r="B4" s="170"/>
      <c r="C4" s="171"/>
      <c r="D4" s="31"/>
      <c r="E4" s="172" t="s">
        <v>12</v>
      </c>
      <c r="F4" s="172"/>
      <c r="G4" s="31"/>
    </row>
    <row r="5" spans="1:20" x14ac:dyDescent="0.25">
      <c r="A5" s="173" t="s">
        <v>107</v>
      </c>
      <c r="B5" s="174"/>
      <c r="C5" s="175"/>
      <c r="D5" s="33"/>
      <c r="E5" s="70" t="s">
        <v>54</v>
      </c>
      <c r="F5" s="71" t="s">
        <v>46</v>
      </c>
      <c r="G5" s="76"/>
    </row>
    <row r="6" spans="1:20" x14ac:dyDescent="0.25">
      <c r="A6" s="173" t="s">
        <v>108</v>
      </c>
      <c r="B6" s="174"/>
      <c r="C6" s="175"/>
      <c r="D6" s="33"/>
      <c r="E6" s="72" t="s">
        <v>55</v>
      </c>
      <c r="F6" s="71" t="s">
        <v>11</v>
      </c>
      <c r="G6" s="76"/>
    </row>
    <row r="7" spans="1:20" ht="15.75" thickBot="1" x14ac:dyDescent="0.3">
      <c r="A7" s="173" t="s">
        <v>117</v>
      </c>
      <c r="B7" s="174"/>
      <c r="C7" s="175"/>
      <c r="D7" s="33"/>
      <c r="E7" s="92"/>
      <c r="F7" s="93"/>
      <c r="G7" s="76"/>
    </row>
    <row r="8" spans="1:20" ht="19.5" thickBot="1" x14ac:dyDescent="0.35">
      <c r="A8" s="215" t="s">
        <v>102</v>
      </c>
      <c r="B8" s="216"/>
      <c r="C8" s="217"/>
      <c r="D8" s="33"/>
      <c r="E8" s="92"/>
      <c r="F8" s="94"/>
      <c r="G8" s="76"/>
      <c r="J8" s="202" t="s">
        <v>37</v>
      </c>
      <c r="K8" s="203"/>
      <c r="L8" s="203"/>
      <c r="M8" s="203"/>
      <c r="N8" s="203"/>
      <c r="O8" s="203"/>
      <c r="P8" s="203"/>
      <c r="Q8" s="203"/>
      <c r="R8" s="203"/>
      <c r="S8" s="203"/>
      <c r="T8" s="204"/>
    </row>
    <row r="9" spans="1:20" x14ac:dyDescent="0.25">
      <c r="A9" s="214"/>
      <c r="B9" s="214"/>
      <c r="C9" s="214"/>
      <c r="D9" s="33"/>
      <c r="E9" s="33"/>
      <c r="F9" s="76"/>
      <c r="G9" s="76"/>
      <c r="J9" s="110" t="s">
        <v>7</v>
      </c>
      <c r="K9" s="111" t="s">
        <v>31</v>
      </c>
      <c r="L9" s="111" t="s">
        <v>32</v>
      </c>
      <c r="M9" s="111" t="s">
        <v>33</v>
      </c>
      <c r="N9" s="111" t="s">
        <v>35</v>
      </c>
      <c r="O9" s="111" t="s">
        <v>66</v>
      </c>
      <c r="P9" s="111" t="s">
        <v>67</v>
      </c>
      <c r="Q9" s="111" t="s">
        <v>68</v>
      </c>
      <c r="R9" s="107" t="s">
        <v>69</v>
      </c>
      <c r="S9" s="107" t="s">
        <v>70</v>
      </c>
      <c r="T9" s="107" t="s">
        <v>10</v>
      </c>
    </row>
    <row r="10" spans="1:20" ht="21" x14ac:dyDescent="0.35">
      <c r="A10" s="214"/>
      <c r="B10" s="214"/>
      <c r="C10" s="214"/>
      <c r="D10" s="33"/>
      <c r="E10" s="33"/>
      <c r="F10" s="76"/>
      <c r="G10" s="76"/>
      <c r="H10" s="31"/>
      <c r="J10" s="38" t="s">
        <v>140</v>
      </c>
      <c r="K10" s="95">
        <f>IF($E$18="","",IF($E$18&gt;$F$18,2,IF($E$18=$F$18,1,1)))</f>
        <v>2</v>
      </c>
      <c r="L10" s="95">
        <f>IF($E$20="","",IF($E$20&gt;$F$20,2,IF($E$20=$F$20,1,1)))</f>
        <v>2</v>
      </c>
      <c r="M10" s="95" t="str">
        <f>IF($F$22="","",IF($F$22&gt;$E$22,2,IF($F$22=$E$22,1,1)))</f>
        <v/>
      </c>
      <c r="N10" s="36">
        <f>IF(K10="","",SUM(K10:M10))</f>
        <v>4</v>
      </c>
      <c r="O10" s="95"/>
      <c r="P10" s="95">
        <f>IF($F$18="","",SUM($F$20,$F$23,$F$18))</f>
        <v>10</v>
      </c>
      <c r="Q10" s="95"/>
      <c r="R10" s="14"/>
      <c r="S10" s="14"/>
      <c r="T10" s="14"/>
    </row>
    <row r="11" spans="1:20" ht="15.75" x14ac:dyDescent="0.25">
      <c r="A11" s="213"/>
      <c r="B11" s="213"/>
      <c r="C11" s="213"/>
      <c r="H11" s="76"/>
      <c r="J11" s="38" t="str">
        <f>$A$6</f>
        <v>EDF SED 2</v>
      </c>
      <c r="K11" s="95">
        <f>IF($F$18="","",IF($F$18&gt;$E$18,2,IF($F$18=$E$18,1,1)))</f>
        <v>1</v>
      </c>
      <c r="L11" s="95" t="str">
        <f>IF($E$21="","",IF($E$21&gt;$F$21,2,IF($E$21=$F$21,1,1)))</f>
        <v/>
      </c>
      <c r="M11" s="95">
        <f>IF($E$23="","",IF($E$23&gt;$F$23,2,IF($E$23=$F$23,1,1)))</f>
        <v>2</v>
      </c>
      <c r="N11" s="36">
        <f>IF(K11="","",SUM(K11:M11))</f>
        <v>3</v>
      </c>
      <c r="O11" s="95"/>
      <c r="P11" s="95">
        <f>IF($E$18="","",SUM($E$21,$E$23,$E$18))</f>
        <v>11</v>
      </c>
      <c r="Q11" s="95"/>
      <c r="R11" s="14"/>
      <c r="S11" s="14"/>
      <c r="T11" s="14"/>
    </row>
    <row r="12" spans="1:20" ht="15.75" x14ac:dyDescent="0.25">
      <c r="A12" s="213"/>
      <c r="B12" s="213"/>
      <c r="C12" s="213"/>
      <c r="H12" s="76"/>
      <c r="J12" s="38" t="str">
        <f>$A$7</f>
        <v>ASTB 3</v>
      </c>
      <c r="K12" s="95" t="str">
        <f>IF($E$19="","",IF($E$19&gt;$F$19,2,IF($E$19=$F$19,1,1)))</f>
        <v/>
      </c>
      <c r="L12" s="95">
        <f>IF($F$20="","",IF($F$20&gt;$E$20,2,IF($F$20=$E$20,1,1)))</f>
        <v>1</v>
      </c>
      <c r="M12" s="95">
        <f>IF($F$23="","",IF($F$23&gt;$E$23,2,IF($F$23=$E$23,1,1)))</f>
        <v>1</v>
      </c>
      <c r="N12" s="36">
        <v>2</v>
      </c>
      <c r="O12" s="95"/>
      <c r="P12" s="95"/>
      <c r="Q12" s="95"/>
      <c r="R12" s="14"/>
      <c r="S12" s="14"/>
      <c r="T12" s="14"/>
    </row>
    <row r="13" spans="1:20" ht="16.5" thickBot="1" x14ac:dyDescent="0.3">
      <c r="H13" s="76"/>
      <c r="J13" s="136" t="str">
        <f>$A$8</f>
        <v>CACEM 1</v>
      </c>
      <c r="K13" s="125" t="str">
        <f>IF($F$19="","",IF($F$19&gt;$E$19,2,IF($F$19=$E$19,1,1)))</f>
        <v/>
      </c>
      <c r="L13" s="125" t="str">
        <f>IF($F$21="","",IF($F$21&gt;$E$21,2,IF($F$21=$E$21,1,1)))</f>
        <v/>
      </c>
      <c r="M13" s="125" t="str">
        <f>IF($E$22="","",IF($E$22&gt;$F$22,2,IF($E$22=$F$22,1,1)))</f>
        <v/>
      </c>
      <c r="N13" s="137" t="str">
        <f>IF(K13="","",SUM(K13:M13))</f>
        <v/>
      </c>
      <c r="O13" s="125"/>
      <c r="P13" s="125"/>
      <c r="Q13" s="125"/>
      <c r="R13" s="138"/>
      <c r="S13" s="138"/>
      <c r="T13" s="138"/>
    </row>
    <row r="14" spans="1:20" ht="15.75" x14ac:dyDescent="0.25">
      <c r="A14" s="182" t="s">
        <v>44</v>
      </c>
      <c r="B14" s="183"/>
      <c r="C14" s="183"/>
      <c r="D14" s="183"/>
      <c r="E14" s="183"/>
      <c r="F14" s="183"/>
      <c r="G14" s="184"/>
      <c r="H14" s="76"/>
    </row>
    <row r="15" spans="1:20" x14ac:dyDescent="0.25">
      <c r="A15" s="42" t="s">
        <v>0</v>
      </c>
      <c r="B15" s="41" t="s">
        <v>1</v>
      </c>
      <c r="C15" s="41" t="s">
        <v>2</v>
      </c>
      <c r="D15" s="205" t="s">
        <v>3</v>
      </c>
      <c r="E15" s="205"/>
      <c r="F15" s="205"/>
      <c r="G15" s="206"/>
      <c r="H15" s="76"/>
    </row>
    <row r="16" spans="1:20" ht="15.75" thickBot="1" x14ac:dyDescent="0.3">
      <c r="A16" s="43"/>
      <c r="B16" s="44"/>
      <c r="C16" s="44"/>
      <c r="D16" s="45"/>
      <c r="E16" s="188" t="s">
        <v>4</v>
      </c>
      <c r="F16" s="188"/>
      <c r="G16" s="46"/>
      <c r="H16" s="76"/>
    </row>
    <row r="17" spans="1:7" ht="15.75" thickBot="1" x14ac:dyDescent="0.3">
      <c r="A17" s="179" t="s">
        <v>74</v>
      </c>
      <c r="B17" s="180"/>
      <c r="C17" s="180"/>
      <c r="D17" s="180"/>
      <c r="E17" s="180"/>
      <c r="F17" s="180"/>
      <c r="G17" s="181"/>
    </row>
    <row r="18" spans="1:7" ht="15.75" x14ac:dyDescent="0.25">
      <c r="A18" s="1">
        <v>3</v>
      </c>
      <c r="B18" s="2">
        <v>43594</v>
      </c>
      <c r="C18" s="3" t="s">
        <v>30</v>
      </c>
      <c r="D18" s="4" t="str">
        <f>A5</f>
        <v>Christian Dior 1</v>
      </c>
      <c r="E18" s="5">
        <v>6</v>
      </c>
      <c r="F18" s="5">
        <v>3</v>
      </c>
      <c r="G18" s="6" t="str">
        <f>A6</f>
        <v>EDF SED 2</v>
      </c>
    </row>
    <row r="19" spans="1:7" ht="15.75" x14ac:dyDescent="0.25">
      <c r="A19" s="157">
        <v>4</v>
      </c>
      <c r="B19" s="126">
        <v>43594</v>
      </c>
      <c r="C19" s="153" t="s">
        <v>30</v>
      </c>
      <c r="D19" s="128" t="str">
        <f>A7</f>
        <v>ASTB 3</v>
      </c>
      <c r="E19" s="154"/>
      <c r="F19" s="154"/>
      <c r="G19" s="130" t="str">
        <f>A8</f>
        <v>CACEM 1</v>
      </c>
    </row>
    <row r="20" spans="1:7" ht="15.75" x14ac:dyDescent="0.25">
      <c r="A20" s="7">
        <v>3</v>
      </c>
      <c r="B20" s="2">
        <v>43594</v>
      </c>
      <c r="C20" s="112" t="s">
        <v>72</v>
      </c>
      <c r="D20" s="4" t="str">
        <f>A5</f>
        <v>Christian Dior 1</v>
      </c>
      <c r="E20" s="5">
        <v>6</v>
      </c>
      <c r="F20" s="5">
        <v>3</v>
      </c>
      <c r="G20" s="6" t="str">
        <f>A7</f>
        <v>ASTB 3</v>
      </c>
    </row>
    <row r="21" spans="1:7" ht="15.75" x14ac:dyDescent="0.25">
      <c r="A21" s="157">
        <v>4</v>
      </c>
      <c r="B21" s="126">
        <v>43594</v>
      </c>
      <c r="C21" s="153" t="s">
        <v>72</v>
      </c>
      <c r="D21" s="128" t="str">
        <f>A6</f>
        <v>EDF SED 2</v>
      </c>
      <c r="E21" s="154"/>
      <c r="F21" s="154"/>
      <c r="G21" s="130" t="str">
        <f>A8</f>
        <v>CACEM 1</v>
      </c>
    </row>
    <row r="22" spans="1:7" ht="15.75" x14ac:dyDescent="0.25">
      <c r="A22" s="157">
        <v>3</v>
      </c>
      <c r="B22" s="126">
        <v>43594</v>
      </c>
      <c r="C22" s="145" t="s">
        <v>73</v>
      </c>
      <c r="D22" s="128" t="str">
        <f>A8</f>
        <v>CACEM 1</v>
      </c>
      <c r="E22" s="154"/>
      <c r="F22" s="154"/>
      <c r="G22" s="130" t="str">
        <f>A5</f>
        <v>Christian Dior 1</v>
      </c>
    </row>
    <row r="23" spans="1:7" ht="15.75" x14ac:dyDescent="0.25">
      <c r="A23" s="7">
        <v>4</v>
      </c>
      <c r="B23" s="2">
        <v>43594</v>
      </c>
      <c r="C23" s="114" t="s">
        <v>73</v>
      </c>
      <c r="D23" s="4" t="str">
        <f>A6</f>
        <v>EDF SED 2</v>
      </c>
      <c r="E23" s="8">
        <v>5</v>
      </c>
      <c r="F23" s="8">
        <v>4</v>
      </c>
      <c r="G23" s="6" t="str">
        <f>A7</f>
        <v>ASTB 3</v>
      </c>
    </row>
    <row r="24" spans="1:7" x14ac:dyDescent="0.25">
      <c r="A24" s="97"/>
    </row>
  </sheetData>
  <mergeCells count="17">
    <mergeCell ref="A11:C11"/>
    <mergeCell ref="A1:G2"/>
    <mergeCell ref="H1:R2"/>
    <mergeCell ref="A4:C4"/>
    <mergeCell ref="E4:F4"/>
    <mergeCell ref="A5:C5"/>
    <mergeCell ref="A6:C6"/>
    <mergeCell ref="A7:C7"/>
    <mergeCell ref="A8:C8"/>
    <mergeCell ref="A9:C9"/>
    <mergeCell ref="A10:C10"/>
    <mergeCell ref="J8:T8"/>
    <mergeCell ref="A12:C12"/>
    <mergeCell ref="A14:G14"/>
    <mergeCell ref="D15:G15"/>
    <mergeCell ref="E16:F16"/>
    <mergeCell ref="A17:G1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D22" sqref="D22"/>
    </sheetView>
  </sheetViews>
  <sheetFormatPr baseColWidth="10" defaultRowHeight="15" x14ac:dyDescent="0.25"/>
  <cols>
    <col min="4" max="4" width="15.42578125" bestFit="1" customWidth="1"/>
    <col min="7" max="7" width="15.42578125" bestFit="1" customWidth="1"/>
    <col min="10" max="10" width="17.42578125" customWidth="1"/>
    <col min="11" max="11" width="5.5703125" customWidth="1"/>
    <col min="12" max="13" width="5.42578125" customWidth="1"/>
    <col min="14" max="14" width="7.28515625" customWidth="1"/>
    <col min="15" max="15" width="5.7109375" customWidth="1"/>
    <col min="16" max="16" width="5.85546875" customWidth="1"/>
    <col min="17" max="18" width="6.42578125" customWidth="1"/>
    <col min="19" max="19" width="7" customWidth="1"/>
    <col min="20" max="20" width="7.5703125" customWidth="1"/>
  </cols>
  <sheetData>
    <row r="1" spans="1:20" x14ac:dyDescent="0.25">
      <c r="A1" s="167" t="s">
        <v>62</v>
      </c>
      <c r="B1" s="167"/>
      <c r="C1" s="167"/>
      <c r="D1" s="167"/>
      <c r="E1" s="167"/>
      <c r="F1" s="167"/>
      <c r="G1" s="167"/>
      <c r="H1" s="167" t="s">
        <v>62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20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20" ht="15.75" thickBot="1" x14ac:dyDescent="0.3"/>
    <row r="4" spans="1:20" ht="21" x14ac:dyDescent="0.35">
      <c r="A4" s="169" t="s">
        <v>64</v>
      </c>
      <c r="B4" s="170"/>
      <c r="C4" s="171"/>
      <c r="D4" s="31"/>
      <c r="E4" s="172" t="s">
        <v>12</v>
      </c>
      <c r="F4" s="172"/>
      <c r="G4" s="31"/>
    </row>
    <row r="5" spans="1:20" x14ac:dyDescent="0.25">
      <c r="A5" s="173" t="s">
        <v>118</v>
      </c>
      <c r="B5" s="174"/>
      <c r="C5" s="175"/>
      <c r="D5" s="33"/>
      <c r="E5" s="34" t="s">
        <v>54</v>
      </c>
      <c r="F5" s="73" t="s">
        <v>46</v>
      </c>
      <c r="G5" s="76"/>
    </row>
    <row r="6" spans="1:20" x14ac:dyDescent="0.25">
      <c r="A6" s="173" t="s">
        <v>101</v>
      </c>
      <c r="B6" s="174"/>
      <c r="C6" s="175"/>
      <c r="D6" s="33"/>
      <c r="E6" s="35" t="s">
        <v>55</v>
      </c>
      <c r="F6" s="73" t="s">
        <v>11</v>
      </c>
      <c r="G6" s="76"/>
    </row>
    <row r="7" spans="1:20" ht="15.75" thickBot="1" x14ac:dyDescent="0.3">
      <c r="A7" s="173" t="s">
        <v>103</v>
      </c>
      <c r="B7" s="174"/>
      <c r="C7" s="175"/>
      <c r="D7" s="33"/>
      <c r="E7" s="92"/>
      <c r="F7" s="93"/>
      <c r="G7" s="76"/>
    </row>
    <row r="8" spans="1:20" ht="19.5" thickBot="1" x14ac:dyDescent="0.35">
      <c r="A8" s="207" t="s">
        <v>119</v>
      </c>
      <c r="B8" s="208"/>
      <c r="C8" s="209"/>
      <c r="D8" s="33"/>
      <c r="E8" s="92"/>
      <c r="F8" s="94"/>
      <c r="G8" s="76"/>
      <c r="J8" s="202" t="s">
        <v>64</v>
      </c>
      <c r="K8" s="203"/>
      <c r="L8" s="203"/>
      <c r="M8" s="203"/>
      <c r="N8" s="203"/>
      <c r="O8" s="203"/>
      <c r="P8" s="203"/>
      <c r="Q8" s="203"/>
      <c r="R8" s="203"/>
      <c r="S8" s="203"/>
      <c r="T8" s="204"/>
    </row>
    <row r="9" spans="1:20" x14ac:dyDescent="0.25">
      <c r="A9" s="214"/>
      <c r="B9" s="214"/>
      <c r="C9" s="214"/>
      <c r="D9" s="33"/>
      <c r="E9" s="33"/>
      <c r="F9" s="76"/>
      <c r="G9" s="76"/>
      <c r="J9" s="110" t="s">
        <v>7</v>
      </c>
      <c r="K9" s="111" t="s">
        <v>31</v>
      </c>
      <c r="L9" s="111" t="s">
        <v>32</v>
      </c>
      <c r="M9" s="111" t="s">
        <v>33</v>
      </c>
      <c r="N9" s="111" t="s">
        <v>35</v>
      </c>
      <c r="O9" s="111" t="s">
        <v>66</v>
      </c>
      <c r="P9" s="111" t="s">
        <v>67</v>
      </c>
      <c r="Q9" s="111" t="s">
        <v>68</v>
      </c>
      <c r="R9" s="107" t="s">
        <v>69</v>
      </c>
      <c r="S9" s="107" t="s">
        <v>70</v>
      </c>
      <c r="T9" s="107" t="s">
        <v>10</v>
      </c>
    </row>
    <row r="10" spans="1:20" ht="21" x14ac:dyDescent="0.35">
      <c r="A10" s="214"/>
      <c r="B10" s="214"/>
      <c r="C10" s="214"/>
      <c r="D10" s="33"/>
      <c r="E10" s="33"/>
      <c r="F10" s="76"/>
      <c r="G10" s="76"/>
      <c r="H10" s="31"/>
      <c r="J10" s="38" t="str">
        <f>$A$5</f>
        <v>Christian Dior 3</v>
      </c>
      <c r="K10" s="95">
        <f>IF($E$18="","",IF($E$18&gt;$F$18,2,IF($E$18=$F$18,1,1)))</f>
        <v>1</v>
      </c>
      <c r="L10" s="95">
        <f>IF($E$20="","",IF($E$20&gt;$F$20,2,IF($E$20=$F$20,1,1)))</f>
        <v>2</v>
      </c>
      <c r="M10" s="95">
        <f>IF($F$22="","",IF($F$22&gt;$E$22,2,IF($F$22=$E$22,1,1)))</f>
        <v>1</v>
      </c>
      <c r="N10" s="36">
        <f>IF(K10="","",SUM(K10:M10))</f>
        <v>4</v>
      </c>
      <c r="O10" s="95"/>
      <c r="P10" s="95"/>
      <c r="Q10" s="95"/>
      <c r="R10" s="14"/>
      <c r="S10" s="14"/>
      <c r="T10" s="14"/>
    </row>
    <row r="11" spans="1:20" ht="15.75" x14ac:dyDescent="0.25">
      <c r="A11" s="213"/>
      <c r="B11" s="213"/>
      <c r="C11" s="213"/>
      <c r="H11" s="76"/>
      <c r="J11" s="38" t="str">
        <f>$A$6</f>
        <v>EDF SED 1</v>
      </c>
      <c r="K11" s="95">
        <f>IF($F$18="","",IF($F$18&gt;$E$18,2,IF($F$18=$E$18,1,1)))</f>
        <v>2</v>
      </c>
      <c r="L11" s="95">
        <f>IF($E$21="","",IF($E$21&gt;$F$21,2,IF($E$21=$F$21,1,1)))</f>
        <v>2</v>
      </c>
      <c r="M11" s="95">
        <f>IF($E$23="","",IF($E$23&gt;$F$23,2,IF($E$23=$F$23,1,1)))</f>
        <v>2</v>
      </c>
      <c r="N11" s="36">
        <f>IF(K11="","",SUM(K11:M11))</f>
        <v>6</v>
      </c>
      <c r="O11" s="95"/>
      <c r="P11" s="95"/>
      <c r="Q11" s="95"/>
      <c r="R11" s="14"/>
      <c r="S11" s="14"/>
      <c r="T11" s="14"/>
    </row>
    <row r="12" spans="1:20" ht="15.75" x14ac:dyDescent="0.25">
      <c r="A12" s="213"/>
      <c r="B12" s="213"/>
      <c r="C12" s="213"/>
      <c r="H12" s="76"/>
      <c r="J12" s="38" t="str">
        <f>$A$7</f>
        <v>DIGICEL</v>
      </c>
      <c r="K12" s="95">
        <f>IF($E$19="","",IF($E$19&gt;$F$19,2,IF($E$19=$F$19,1,1)))</f>
        <v>1</v>
      </c>
      <c r="L12" s="95">
        <f>IF($F$20="","",IF($F$20&gt;$E$20,2,IF($F$20=$E$20,1,1)))</f>
        <v>1</v>
      </c>
      <c r="M12" s="95">
        <f>IF($F$23="","",IF($F$23&gt;$E$23,2,IF($F$23=$E$23,1,1)))</f>
        <v>1</v>
      </c>
      <c r="N12" s="36">
        <f>IF(K12="","",SUM(K12:M12))</f>
        <v>3</v>
      </c>
      <c r="O12" s="95"/>
      <c r="P12" s="95"/>
      <c r="Q12" s="95"/>
      <c r="R12" s="14"/>
      <c r="S12" s="14"/>
      <c r="T12" s="14"/>
    </row>
    <row r="13" spans="1:20" ht="16.5" thickBot="1" x14ac:dyDescent="0.3">
      <c r="H13" s="76"/>
      <c r="J13" s="38" t="str">
        <f>$A$8</f>
        <v>CACEM 3</v>
      </c>
      <c r="K13" s="95">
        <f>IF($F$19="","",IF($F$19&gt;$E$19,2,IF($F$19=$E$19,1,1)))</f>
        <v>2</v>
      </c>
      <c r="L13" s="95">
        <f>IF($F$21="","",IF($F$21&gt;$E$21,2,IF($F$21=$E$21,1,1)))</f>
        <v>1</v>
      </c>
      <c r="M13" s="95">
        <f>IF($E$22="","",IF($E$22&gt;$F$22,2,IF($E$22=$F$22,1,1)))</f>
        <v>2</v>
      </c>
      <c r="N13" s="36">
        <f>IF(K13="","",SUM(K13:M13))</f>
        <v>5</v>
      </c>
      <c r="O13" s="95"/>
      <c r="P13" s="95"/>
      <c r="Q13" s="95"/>
      <c r="R13" s="14"/>
      <c r="S13" s="14"/>
      <c r="T13" s="14"/>
    </row>
    <row r="14" spans="1:20" ht="15.75" x14ac:dyDescent="0.25">
      <c r="A14" s="182" t="s">
        <v>44</v>
      </c>
      <c r="B14" s="183"/>
      <c r="C14" s="183"/>
      <c r="D14" s="183"/>
      <c r="E14" s="183"/>
      <c r="F14" s="183"/>
      <c r="G14" s="184"/>
      <c r="H14" s="76"/>
    </row>
    <row r="15" spans="1:20" x14ac:dyDescent="0.25">
      <c r="A15" s="42" t="s">
        <v>0</v>
      </c>
      <c r="B15" s="41" t="s">
        <v>1</v>
      </c>
      <c r="C15" s="41" t="s">
        <v>2</v>
      </c>
      <c r="D15" s="205" t="s">
        <v>3</v>
      </c>
      <c r="E15" s="205"/>
      <c r="F15" s="205"/>
      <c r="G15" s="206"/>
      <c r="H15" s="76"/>
    </row>
    <row r="16" spans="1:20" ht="15.75" thickBot="1" x14ac:dyDescent="0.3">
      <c r="A16" s="43"/>
      <c r="B16" s="44"/>
      <c r="C16" s="44"/>
      <c r="D16" s="45"/>
      <c r="E16" s="188" t="s">
        <v>4</v>
      </c>
      <c r="F16" s="188"/>
      <c r="G16" s="46"/>
      <c r="H16" s="76"/>
    </row>
    <row r="17" spans="1:7" ht="15.75" thickBot="1" x14ac:dyDescent="0.3">
      <c r="A17" s="179" t="s">
        <v>74</v>
      </c>
      <c r="B17" s="180"/>
      <c r="C17" s="180"/>
      <c r="D17" s="180"/>
      <c r="E17" s="180"/>
      <c r="F17" s="180"/>
      <c r="G17" s="181"/>
    </row>
    <row r="18" spans="1:7" ht="15.75" x14ac:dyDescent="0.25">
      <c r="A18" s="1">
        <v>5</v>
      </c>
      <c r="B18" s="2">
        <v>43594</v>
      </c>
      <c r="C18" s="3" t="s">
        <v>30</v>
      </c>
      <c r="D18" s="4" t="str">
        <f>A5</f>
        <v>Christian Dior 3</v>
      </c>
      <c r="E18" s="5">
        <v>3</v>
      </c>
      <c r="F18" s="5">
        <v>6</v>
      </c>
      <c r="G18" s="6" t="str">
        <f>A6</f>
        <v>EDF SED 1</v>
      </c>
    </row>
    <row r="19" spans="1:7" ht="15.75" x14ac:dyDescent="0.25">
      <c r="A19" s="7">
        <v>6</v>
      </c>
      <c r="B19" s="2">
        <v>43594</v>
      </c>
      <c r="C19" s="3" t="s">
        <v>30</v>
      </c>
      <c r="D19" s="4" t="str">
        <f>A7</f>
        <v>DIGICEL</v>
      </c>
      <c r="E19" s="5">
        <v>3</v>
      </c>
      <c r="F19" s="5">
        <v>6</v>
      </c>
      <c r="G19" s="6" t="str">
        <f>A8</f>
        <v>CACEM 3</v>
      </c>
    </row>
    <row r="20" spans="1:7" ht="15.75" x14ac:dyDescent="0.25">
      <c r="A20" s="7">
        <v>5</v>
      </c>
      <c r="B20" s="2">
        <v>43594</v>
      </c>
      <c r="C20" s="112" t="s">
        <v>72</v>
      </c>
      <c r="D20" s="4" t="str">
        <f>A5</f>
        <v>Christian Dior 3</v>
      </c>
      <c r="E20" s="5">
        <v>6</v>
      </c>
      <c r="F20" s="5">
        <v>3</v>
      </c>
      <c r="G20" s="6" t="str">
        <f>A7</f>
        <v>DIGICEL</v>
      </c>
    </row>
    <row r="21" spans="1:7" ht="15.75" x14ac:dyDescent="0.25">
      <c r="A21" s="7">
        <v>6</v>
      </c>
      <c r="B21" s="2">
        <v>43594</v>
      </c>
      <c r="C21" s="3" t="s">
        <v>72</v>
      </c>
      <c r="D21" s="4" t="str">
        <f>A6</f>
        <v>EDF SED 1</v>
      </c>
      <c r="E21" s="5">
        <v>6</v>
      </c>
      <c r="F21" s="5">
        <v>3</v>
      </c>
      <c r="G21" s="6" t="str">
        <f>A8</f>
        <v>CACEM 3</v>
      </c>
    </row>
    <row r="22" spans="1:7" ht="15.75" x14ac:dyDescent="0.25">
      <c r="A22" s="7">
        <v>5</v>
      </c>
      <c r="B22" s="2">
        <v>43594</v>
      </c>
      <c r="C22" s="114" t="s">
        <v>73</v>
      </c>
      <c r="D22" s="4" t="str">
        <f>A8</f>
        <v>CACEM 3</v>
      </c>
      <c r="E22" s="5">
        <v>5</v>
      </c>
      <c r="F22" s="5">
        <v>4</v>
      </c>
      <c r="G22" s="6" t="str">
        <f>A5</f>
        <v>Christian Dior 3</v>
      </c>
    </row>
    <row r="23" spans="1:7" ht="15.75" x14ac:dyDescent="0.25">
      <c r="A23" s="7">
        <v>6</v>
      </c>
      <c r="B23" s="2">
        <v>43594</v>
      </c>
      <c r="C23" s="114" t="s">
        <v>73</v>
      </c>
      <c r="D23" s="4" t="str">
        <f>A6</f>
        <v>EDF SED 1</v>
      </c>
      <c r="E23" s="8">
        <v>6</v>
      </c>
      <c r="F23" s="8">
        <v>3</v>
      </c>
      <c r="G23" s="6" t="str">
        <f>A7</f>
        <v>DIGICEL</v>
      </c>
    </row>
  </sheetData>
  <mergeCells count="17">
    <mergeCell ref="A11:C11"/>
    <mergeCell ref="A1:G2"/>
    <mergeCell ref="H1:R2"/>
    <mergeCell ref="A4:C4"/>
    <mergeCell ref="E4:F4"/>
    <mergeCell ref="A5:C5"/>
    <mergeCell ref="A6:C6"/>
    <mergeCell ref="A7:C7"/>
    <mergeCell ref="A8:C8"/>
    <mergeCell ref="A9:C9"/>
    <mergeCell ref="A10:C10"/>
    <mergeCell ref="J8:T8"/>
    <mergeCell ref="A12:C12"/>
    <mergeCell ref="A14:G14"/>
    <mergeCell ref="D15:G15"/>
    <mergeCell ref="E16:F16"/>
    <mergeCell ref="A17:G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7" zoomScale="90" zoomScaleNormal="90" workbookViewId="0">
      <selection activeCell="I24" sqref="I24"/>
    </sheetView>
  </sheetViews>
  <sheetFormatPr baseColWidth="10" defaultRowHeight="15" x14ac:dyDescent="0.25"/>
  <cols>
    <col min="3" max="3" width="13.5703125" bestFit="1" customWidth="1"/>
    <col min="4" max="4" width="19.7109375" bestFit="1" customWidth="1"/>
    <col min="7" max="7" width="19.7109375" bestFit="1" customWidth="1"/>
    <col min="10" max="10" width="19.140625" bestFit="1" customWidth="1"/>
    <col min="11" max="11" width="6.140625" customWidth="1"/>
    <col min="12" max="12" width="6" customWidth="1"/>
    <col min="13" max="13" width="5.7109375" customWidth="1"/>
    <col min="14" max="14" width="5.42578125" customWidth="1"/>
    <col min="15" max="15" width="5.85546875" bestFit="1" customWidth="1"/>
    <col min="16" max="16" width="6.28515625" customWidth="1"/>
    <col min="17" max="17" width="6.140625" customWidth="1"/>
    <col min="18" max="18" width="6.42578125" customWidth="1"/>
    <col min="19" max="19" width="7.28515625" customWidth="1"/>
    <col min="20" max="20" width="7.42578125" customWidth="1"/>
    <col min="21" max="21" width="7.85546875" customWidth="1"/>
  </cols>
  <sheetData>
    <row r="1" spans="1:21" ht="15" customHeight="1" x14ac:dyDescent="0.25">
      <c r="C1" s="167" t="s">
        <v>62</v>
      </c>
      <c r="D1" s="168"/>
      <c r="E1" s="168"/>
      <c r="F1" s="168"/>
      <c r="H1" s="167" t="s">
        <v>62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21" ht="15" customHeight="1" x14ac:dyDescent="0.25">
      <c r="C2" s="168"/>
      <c r="D2" s="168"/>
      <c r="E2" s="168"/>
      <c r="F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5" spans="1:21" ht="15.75" thickBot="1" x14ac:dyDescent="0.3"/>
    <row r="6" spans="1:21" ht="21" x14ac:dyDescent="0.35">
      <c r="A6" s="169" t="s">
        <v>99</v>
      </c>
      <c r="B6" s="170"/>
      <c r="C6" s="171"/>
      <c r="D6" s="31"/>
      <c r="E6" s="172" t="s">
        <v>12</v>
      </c>
      <c r="F6" s="172"/>
      <c r="G6" s="31"/>
    </row>
    <row r="7" spans="1:21" ht="15.75" thickBot="1" x14ac:dyDescent="0.3">
      <c r="A7" s="221" t="s">
        <v>120</v>
      </c>
      <c r="B7" s="222"/>
      <c r="C7" s="223"/>
      <c r="D7" s="33"/>
      <c r="E7" s="34" t="s">
        <v>54</v>
      </c>
      <c r="F7" s="73" t="s">
        <v>46</v>
      </c>
      <c r="G7" s="120"/>
    </row>
    <row r="8" spans="1:21" ht="19.5" thickBot="1" x14ac:dyDescent="0.35">
      <c r="A8" s="224" t="s">
        <v>121</v>
      </c>
      <c r="B8" s="225"/>
      <c r="C8" s="226"/>
      <c r="D8" s="33"/>
      <c r="E8" s="35" t="s">
        <v>55</v>
      </c>
      <c r="F8" s="73" t="s">
        <v>11</v>
      </c>
      <c r="G8" s="120"/>
      <c r="J8" s="176" t="s">
        <v>99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/>
    </row>
    <row r="9" spans="1:21" x14ac:dyDescent="0.25">
      <c r="A9" s="221" t="s">
        <v>105</v>
      </c>
      <c r="B9" s="222"/>
      <c r="C9" s="223"/>
      <c r="D9" s="33"/>
      <c r="E9" s="85"/>
      <c r="F9" s="85"/>
      <c r="G9" s="120"/>
      <c r="J9" s="30" t="s">
        <v>7</v>
      </c>
      <c r="K9" s="37" t="s">
        <v>31</v>
      </c>
      <c r="L9" s="37" t="s">
        <v>32</v>
      </c>
      <c r="M9" s="37" t="s">
        <v>33</v>
      </c>
      <c r="N9" s="37" t="s">
        <v>34</v>
      </c>
      <c r="O9" s="37" t="s">
        <v>35</v>
      </c>
      <c r="P9" s="37" t="s">
        <v>66</v>
      </c>
      <c r="Q9" s="37" t="s">
        <v>67</v>
      </c>
      <c r="R9" s="37" t="s">
        <v>68</v>
      </c>
      <c r="S9" s="108" t="s">
        <v>69</v>
      </c>
      <c r="T9" s="108" t="s">
        <v>70</v>
      </c>
      <c r="U9" s="109" t="s">
        <v>10</v>
      </c>
    </row>
    <row r="10" spans="1:21" ht="15.75" customHeight="1" x14ac:dyDescent="0.35">
      <c r="A10" s="221" t="s">
        <v>122</v>
      </c>
      <c r="B10" s="222"/>
      <c r="C10" s="223"/>
      <c r="D10" s="33"/>
      <c r="E10" s="85"/>
      <c r="F10" s="85"/>
      <c r="G10" s="120"/>
      <c r="H10" s="31"/>
      <c r="J10" s="38" t="str">
        <f>$A$7</f>
        <v>ASTB 1</v>
      </c>
      <c r="K10" s="116">
        <v>1</v>
      </c>
      <c r="L10" s="116">
        <v>2</v>
      </c>
      <c r="M10" s="116">
        <f>IF($F$25="","",IF($F$25&gt;$E$25,2,IF($F$25=$E$25,1,1)))</f>
        <v>2</v>
      </c>
      <c r="N10" s="116"/>
      <c r="O10" s="36">
        <f>IF(K10="","",SUM(K10:N10))</f>
        <v>5</v>
      </c>
      <c r="P10" s="116" t="s">
        <v>43</v>
      </c>
      <c r="Q10" s="116" t="s">
        <v>43</v>
      </c>
      <c r="R10" s="116" t="s">
        <v>43</v>
      </c>
      <c r="S10" s="14"/>
      <c r="T10" s="14"/>
      <c r="U10" s="104"/>
    </row>
    <row r="11" spans="1:21" ht="15.75" x14ac:dyDescent="0.25">
      <c r="A11" s="221" t="s">
        <v>123</v>
      </c>
      <c r="B11" s="222"/>
      <c r="C11" s="223"/>
      <c r="D11" s="33"/>
      <c r="E11" s="33"/>
      <c r="F11" s="120"/>
      <c r="G11" s="120"/>
      <c r="H11" s="120"/>
      <c r="J11" s="38" t="str">
        <f>$A$8</f>
        <v>Koubera Rénovation</v>
      </c>
      <c r="K11" s="116" t="str">
        <f>IF($F$20="","",IF($F$20&gt;$E$20,2,IF($F$20=$E$20,1,1)))</f>
        <v/>
      </c>
      <c r="L11" s="116" t="str">
        <f>IF($E$23="","",IF($E$23&gt;$F$23,2,IF($E$23=$F$23,1,1)))</f>
        <v/>
      </c>
      <c r="M11" s="116" t="str">
        <f>IF($E$26="","",IF($E$26&gt;$F$26,2,IF($F$26=$E$26,1,1)))</f>
        <v/>
      </c>
      <c r="N11" s="116" t="str">
        <f>IF($E$29="","",IF($E$29&gt;$F$29,2,IF($E$29=$F$29,1,1)))</f>
        <v/>
      </c>
      <c r="O11" s="36" t="str">
        <f>IF(K11="","",SUM(K11:N11))</f>
        <v/>
      </c>
      <c r="P11" s="116" t="s">
        <v>43</v>
      </c>
      <c r="Q11" s="116" t="s">
        <v>43</v>
      </c>
      <c r="R11" s="116" t="s">
        <v>43</v>
      </c>
      <c r="S11" s="14"/>
      <c r="T11" s="14"/>
      <c r="U11" s="104"/>
    </row>
    <row r="12" spans="1:21" ht="15.75" x14ac:dyDescent="0.25">
      <c r="A12" s="120"/>
      <c r="B12" s="120"/>
      <c r="C12" s="120"/>
      <c r="D12" s="33"/>
      <c r="E12" s="33"/>
      <c r="F12" s="120"/>
      <c r="G12" s="120"/>
      <c r="H12" s="120"/>
      <c r="J12" s="38" t="str">
        <f>$A$9</f>
        <v>CT Martinique</v>
      </c>
      <c r="K12" s="116">
        <f>IF($E$21="","",IF($E$21&gt;$F$21,2,IF($E$21=$F$21,1,1)))</f>
        <v>2</v>
      </c>
      <c r="L12" s="116" t="str">
        <f>IF($F$23="","",IF($F$23&gt;$E$23,2,IF($F$23=$E$23,1,1)))</f>
        <v/>
      </c>
      <c r="M12" s="116">
        <f>IF($E$25="","",IF($E$25&gt;$F$25,2,IF($E$25=$F$25,1,1)))</f>
        <v>1</v>
      </c>
      <c r="N12" s="116">
        <f>IF($E$27="","",IF($E$27&gt;$F$27,2,IF($E$27=$F$27,1,1)))</f>
        <v>2</v>
      </c>
      <c r="O12" s="36">
        <f>IF(K12="","",SUM(K12:N12))</f>
        <v>5</v>
      </c>
      <c r="P12" s="116"/>
      <c r="Q12" s="116"/>
      <c r="R12" s="116"/>
      <c r="S12" s="14"/>
      <c r="T12" s="14"/>
      <c r="U12" s="104"/>
    </row>
    <row r="13" spans="1:21" ht="15.75" x14ac:dyDescent="0.25">
      <c r="H13" s="120"/>
      <c r="J13" s="38" t="str">
        <f>$A$10</f>
        <v>LE MOULIN</v>
      </c>
      <c r="K13" s="116">
        <f>IF($F$21="","",IF($F$21&gt;$E$21,2,IF($F$21=$E$21,1,1)))</f>
        <v>1</v>
      </c>
      <c r="L13" s="116">
        <f>IF($F$24="","",IF($F$24&gt;$E$24,2,IF($F$24=$E$24,1,1)))</f>
        <v>2</v>
      </c>
      <c r="M13" s="116" t="str">
        <f>IF($F$26="","",IF($F$26&gt;$E$26,2,IF($F$26=$E$26,1,1)))</f>
        <v/>
      </c>
      <c r="N13" s="116">
        <f>IF($F$28="","",IF($F$28&gt;$E$28,2,IF($F$28=$E$28,1,1)))</f>
        <v>1</v>
      </c>
      <c r="O13" s="36">
        <f>IF(K13="","",SUM(K13:N13))</f>
        <v>4</v>
      </c>
      <c r="P13" s="116" t="s">
        <v>43</v>
      </c>
      <c r="Q13" s="116" t="s">
        <v>43</v>
      </c>
      <c r="R13" s="116" t="s">
        <v>43</v>
      </c>
      <c r="S13" s="14"/>
      <c r="T13" s="14"/>
      <c r="U13" s="104"/>
    </row>
    <row r="14" spans="1:21" ht="16.5" thickBot="1" x14ac:dyDescent="0.3">
      <c r="A14" s="189" t="s">
        <v>71</v>
      </c>
      <c r="B14" s="190"/>
      <c r="C14" s="190"/>
      <c r="D14" s="190"/>
      <c r="E14" s="190"/>
      <c r="F14" s="190"/>
      <c r="G14" s="190"/>
      <c r="H14" s="120"/>
      <c r="J14" s="39" t="str">
        <f>$A$11</f>
        <v>Rectorat 972</v>
      </c>
      <c r="K14" s="119">
        <f>IF($E$22="","",IF($E$22&gt;$F$22,2,IF($E$22=$F$22,1,1)))</f>
        <v>2</v>
      </c>
      <c r="L14" s="119">
        <f>IF($E$24="","",IF($E$24&gt;$F$24,2,IF($E$24=$F$24,1,1)))</f>
        <v>1</v>
      </c>
      <c r="M14" s="119">
        <f>IF($F$27="","",IF($F$27&gt;$E$27,2,IF($F$27=$E$27,1,1)))</f>
        <v>1</v>
      </c>
      <c r="N14" s="119" t="str">
        <f>IF($F$29="","",IF($F$29&gt;$E$29,2,IF($F$29=$E$29,1,1)))</f>
        <v/>
      </c>
      <c r="O14" s="40">
        <f>IF(K14="","",SUM(K14:N14))</f>
        <v>4</v>
      </c>
      <c r="P14" s="119" t="s">
        <v>43</v>
      </c>
      <c r="Q14" s="119" t="s">
        <v>43</v>
      </c>
      <c r="R14" s="119" t="s">
        <v>43</v>
      </c>
      <c r="S14" s="105"/>
      <c r="T14" s="105"/>
      <c r="U14" s="106"/>
    </row>
    <row r="15" spans="1:21" ht="15.75" thickBot="1" x14ac:dyDescent="0.3">
      <c r="H15" s="120"/>
    </row>
    <row r="16" spans="1:21" ht="15.75" x14ac:dyDescent="0.25">
      <c r="A16" s="182" t="s">
        <v>44</v>
      </c>
      <c r="B16" s="183"/>
      <c r="C16" s="183"/>
      <c r="D16" s="183"/>
      <c r="E16" s="183"/>
      <c r="F16" s="183"/>
      <c r="G16" s="184"/>
    </row>
    <row r="17" spans="1:7" x14ac:dyDescent="0.25">
      <c r="A17" s="42" t="s">
        <v>0</v>
      </c>
      <c r="B17" s="41" t="s">
        <v>1</v>
      </c>
      <c r="C17" s="41" t="s">
        <v>2</v>
      </c>
      <c r="D17" s="185" t="s">
        <v>3</v>
      </c>
      <c r="E17" s="186"/>
      <c r="F17" s="186"/>
      <c r="G17" s="187"/>
    </row>
    <row r="18" spans="1:7" ht="15.75" thickBot="1" x14ac:dyDescent="0.3">
      <c r="A18" s="43"/>
      <c r="B18" s="44"/>
      <c r="C18" s="44"/>
      <c r="D18" s="45"/>
      <c r="E18" s="188" t="s">
        <v>4</v>
      </c>
      <c r="F18" s="188"/>
      <c r="G18" s="46"/>
    </row>
    <row r="19" spans="1:7" ht="15.75" thickBot="1" x14ac:dyDescent="0.3">
      <c r="A19" s="218" t="s">
        <v>124</v>
      </c>
      <c r="B19" s="219"/>
      <c r="C19" s="219"/>
      <c r="D19" s="219"/>
      <c r="E19" s="219"/>
      <c r="F19" s="219"/>
      <c r="G19" s="220"/>
    </row>
    <row r="20" spans="1:7" ht="15.75" x14ac:dyDescent="0.25">
      <c r="A20" s="158" t="s">
        <v>126</v>
      </c>
      <c r="B20" s="159">
        <v>43594</v>
      </c>
      <c r="C20" s="149" t="s">
        <v>125</v>
      </c>
      <c r="D20" s="150" t="str">
        <f>A7</f>
        <v>ASTB 1</v>
      </c>
      <c r="E20" s="151"/>
      <c r="F20" s="151"/>
      <c r="G20" s="152" t="str">
        <f>A8</f>
        <v>Koubera Rénovation</v>
      </c>
    </row>
    <row r="21" spans="1:7" ht="15.75" x14ac:dyDescent="0.25">
      <c r="A21" s="7" t="s">
        <v>126</v>
      </c>
      <c r="B21" s="2">
        <v>43594</v>
      </c>
      <c r="C21" s="3" t="s">
        <v>125</v>
      </c>
      <c r="D21" s="4" t="str">
        <f>A9</f>
        <v>CT Martinique</v>
      </c>
      <c r="E21" s="5">
        <v>6</v>
      </c>
      <c r="F21" s="5">
        <v>3</v>
      </c>
      <c r="G21" s="6" t="str">
        <f>A10</f>
        <v>LE MOULIN</v>
      </c>
    </row>
    <row r="22" spans="1:7" ht="15.75" x14ac:dyDescent="0.25">
      <c r="A22" s="7" t="s">
        <v>126</v>
      </c>
      <c r="B22" s="2">
        <v>43594</v>
      </c>
      <c r="C22" s="3" t="s">
        <v>125</v>
      </c>
      <c r="D22" s="4" t="str">
        <f>A11</f>
        <v>Rectorat 972</v>
      </c>
      <c r="E22" s="5">
        <v>5</v>
      </c>
      <c r="F22" s="5">
        <v>4</v>
      </c>
      <c r="G22" s="6" t="str">
        <f>A7</f>
        <v>ASTB 1</v>
      </c>
    </row>
    <row r="23" spans="1:7" ht="15.75" x14ac:dyDescent="0.25">
      <c r="A23" s="157" t="s">
        <v>126</v>
      </c>
      <c r="B23" s="161">
        <v>43594</v>
      </c>
      <c r="C23" s="162" t="s">
        <v>125</v>
      </c>
      <c r="D23" s="128" t="str">
        <f>A8</f>
        <v>Koubera Rénovation</v>
      </c>
      <c r="E23" s="163"/>
      <c r="F23" s="163"/>
      <c r="G23" s="130" t="str">
        <f>A9</f>
        <v>CT Martinique</v>
      </c>
    </row>
    <row r="24" spans="1:7" ht="15.75" x14ac:dyDescent="0.25">
      <c r="A24" s="7" t="s">
        <v>126</v>
      </c>
      <c r="B24" s="2">
        <v>43594</v>
      </c>
      <c r="C24" s="3" t="s">
        <v>125</v>
      </c>
      <c r="D24" s="4" t="str">
        <f>A11</f>
        <v>Rectorat 972</v>
      </c>
      <c r="E24" s="5">
        <v>0</v>
      </c>
      <c r="F24" s="5">
        <v>6</v>
      </c>
      <c r="G24" s="6" t="str">
        <f>A10</f>
        <v>LE MOULIN</v>
      </c>
    </row>
    <row r="25" spans="1:7" ht="15.75" x14ac:dyDescent="0.25">
      <c r="A25" s="7" t="s">
        <v>126</v>
      </c>
      <c r="B25" s="2">
        <v>43594</v>
      </c>
      <c r="C25" s="3" t="s">
        <v>125</v>
      </c>
      <c r="D25" s="4" t="str">
        <f>A9</f>
        <v>CT Martinique</v>
      </c>
      <c r="E25" s="5">
        <v>3</v>
      </c>
      <c r="F25" s="5">
        <v>6</v>
      </c>
      <c r="G25" s="6" t="str">
        <f>A7</f>
        <v>ASTB 1</v>
      </c>
    </row>
    <row r="26" spans="1:7" ht="15.75" x14ac:dyDescent="0.25">
      <c r="A26" s="157" t="s">
        <v>126</v>
      </c>
      <c r="B26" s="126">
        <v>43594</v>
      </c>
      <c r="C26" s="153" t="s">
        <v>125</v>
      </c>
      <c r="D26" s="128" t="str">
        <f>A8</f>
        <v>Koubera Rénovation</v>
      </c>
      <c r="E26" s="129"/>
      <c r="F26" s="129"/>
      <c r="G26" s="130" t="str">
        <f>A10</f>
        <v>LE MOULIN</v>
      </c>
    </row>
    <row r="27" spans="1:7" ht="15.75" x14ac:dyDescent="0.25">
      <c r="A27" s="7" t="s">
        <v>126</v>
      </c>
      <c r="B27" s="2">
        <v>43594</v>
      </c>
      <c r="C27" s="3" t="s">
        <v>125</v>
      </c>
      <c r="D27" s="4" t="str">
        <f>A9</f>
        <v>CT Martinique</v>
      </c>
      <c r="E27" s="122">
        <v>6</v>
      </c>
      <c r="F27" s="122">
        <v>0</v>
      </c>
      <c r="G27" s="6" t="str">
        <f>A11</f>
        <v>Rectorat 972</v>
      </c>
    </row>
    <row r="28" spans="1:7" ht="15.75" x14ac:dyDescent="0.25">
      <c r="A28" s="7" t="s">
        <v>126</v>
      </c>
      <c r="B28" s="2">
        <v>43594</v>
      </c>
      <c r="C28" s="3" t="s">
        <v>125</v>
      </c>
      <c r="D28" s="4" t="str">
        <f>A7</f>
        <v>ASTB 1</v>
      </c>
      <c r="E28" s="123">
        <v>6</v>
      </c>
      <c r="F28" s="123">
        <v>3</v>
      </c>
      <c r="G28" s="6" t="str">
        <f>A10</f>
        <v>LE MOULIN</v>
      </c>
    </row>
    <row r="29" spans="1:7" ht="16.5" thickBot="1" x14ac:dyDescent="0.3">
      <c r="A29" s="157" t="s">
        <v>126</v>
      </c>
      <c r="B29" s="132">
        <v>43594</v>
      </c>
      <c r="C29" s="160" t="s">
        <v>125</v>
      </c>
      <c r="D29" s="133" t="str">
        <f>A8</f>
        <v>Koubera Rénovation</v>
      </c>
      <c r="E29" s="134"/>
      <c r="F29" s="134"/>
      <c r="G29" s="135" t="str">
        <f>A11</f>
        <v>Rectorat 972</v>
      </c>
    </row>
  </sheetData>
  <mergeCells count="15">
    <mergeCell ref="A8:C8"/>
    <mergeCell ref="C1:F2"/>
    <mergeCell ref="H1:S2"/>
    <mergeCell ref="A6:C6"/>
    <mergeCell ref="E6:F6"/>
    <mergeCell ref="A7:C7"/>
    <mergeCell ref="J8:U8"/>
    <mergeCell ref="A19:G19"/>
    <mergeCell ref="A9:C9"/>
    <mergeCell ref="A10:C10"/>
    <mergeCell ref="A11:C11"/>
    <mergeCell ref="A16:G16"/>
    <mergeCell ref="D17:G17"/>
    <mergeCell ref="E18:F18"/>
    <mergeCell ref="A14:G14"/>
  </mergeCells>
  <pageMargins left="0.7" right="0.7" top="0.75" bottom="0.75" header="0.3" footer="0.3"/>
  <pageSetup paperSize="9" orientation="landscape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Poule A (H)</vt:lpstr>
      <vt:lpstr>Poule B (H)</vt:lpstr>
      <vt:lpstr>Phases finales (H)</vt:lpstr>
      <vt:lpstr>Poule (F)</vt:lpstr>
      <vt:lpstr>Phases finales (F)</vt:lpstr>
      <vt:lpstr>Poule A (M)</vt:lpstr>
      <vt:lpstr>Poule B (M)</vt:lpstr>
      <vt:lpstr>Poule C (M)</vt:lpstr>
      <vt:lpstr>Poule D (M)</vt:lpstr>
      <vt:lpstr>Poule Principale 1</vt:lpstr>
      <vt:lpstr>Poule Principale 2</vt:lpstr>
      <vt:lpstr>Poule 9-12</vt:lpstr>
      <vt:lpstr>Poule 13-17</vt:lpstr>
      <vt:lpstr>Phases finales (M)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FOSSA</dc:creator>
  <cp:lastModifiedBy>Admin</cp:lastModifiedBy>
  <cp:lastPrinted>2019-05-09T22:02:37Z</cp:lastPrinted>
  <dcterms:created xsi:type="dcterms:W3CDTF">2019-04-25T07:52:19Z</dcterms:created>
  <dcterms:modified xsi:type="dcterms:W3CDTF">2019-05-09T22:27:53Z</dcterms:modified>
</cp:coreProperties>
</file>