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terri\Dropbox (FFSE)\COMPETITION\JEUX NATIONAUX\2019 MARTINIQUE\Programmes et réglements\Plannings\"/>
    </mc:Choice>
  </mc:AlternateContent>
  <xr:revisionPtr revIDLastSave="0" documentId="13_ncr:1_{D8A87DFE-7DC1-42C5-8F5C-2C7FDAC2195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  <sheet name="Poule B" sheetId="2" r:id="rId2"/>
    <sheet name="Poule C" sheetId="3" r:id="rId3"/>
    <sheet name="Poule D" sheetId="4" r:id="rId4"/>
    <sheet name="Phase finale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4" l="1"/>
  <c r="R18" i="4"/>
  <c r="Q18" i="4"/>
  <c r="P18" i="4"/>
  <c r="O18" i="4"/>
  <c r="N18" i="4"/>
  <c r="T18" i="4" s="1"/>
  <c r="T17" i="4"/>
  <c r="S17" i="4"/>
  <c r="R17" i="4"/>
  <c r="Q17" i="4"/>
  <c r="P17" i="4"/>
  <c r="O17" i="4"/>
  <c r="N17" i="4"/>
  <c r="T16" i="4"/>
  <c r="S16" i="4"/>
  <c r="R16" i="4"/>
  <c r="Q16" i="4"/>
  <c r="P16" i="4"/>
  <c r="O16" i="4"/>
  <c r="N16" i="4"/>
  <c r="S15" i="4"/>
  <c r="R15" i="4"/>
  <c r="Q15" i="4"/>
  <c r="P15" i="4"/>
  <c r="O15" i="4"/>
  <c r="N15" i="4"/>
  <c r="T15" i="4" s="1"/>
  <c r="S14" i="4"/>
  <c r="R14" i="4"/>
  <c r="Q14" i="4"/>
  <c r="P14" i="4"/>
  <c r="O14" i="4"/>
  <c r="N14" i="4"/>
  <c r="T14" i="4" s="1"/>
  <c r="T13" i="4"/>
  <c r="S13" i="4"/>
  <c r="R13" i="4"/>
  <c r="Q13" i="4"/>
  <c r="P13" i="4"/>
  <c r="O13" i="4"/>
  <c r="N13" i="4"/>
  <c r="S12" i="4"/>
  <c r="R12" i="4"/>
  <c r="Q12" i="4"/>
  <c r="P12" i="4"/>
  <c r="O12" i="4"/>
  <c r="N12" i="4"/>
  <c r="T12" i="4" s="1"/>
  <c r="S18" i="3"/>
  <c r="R18" i="3"/>
  <c r="Q18" i="3"/>
  <c r="P18" i="3"/>
  <c r="O18" i="3"/>
  <c r="N18" i="3"/>
  <c r="T18" i="3" s="1"/>
  <c r="T17" i="3"/>
  <c r="S17" i="3"/>
  <c r="R17" i="3"/>
  <c r="Q17" i="3"/>
  <c r="P17" i="3"/>
  <c r="O17" i="3"/>
  <c r="N17" i="3"/>
  <c r="T16" i="3"/>
  <c r="S16" i="3"/>
  <c r="R16" i="3"/>
  <c r="Q16" i="3"/>
  <c r="P16" i="3"/>
  <c r="O16" i="3"/>
  <c r="N16" i="3"/>
  <c r="S15" i="3"/>
  <c r="R15" i="3"/>
  <c r="Q15" i="3"/>
  <c r="P15" i="3"/>
  <c r="O15" i="3"/>
  <c r="N15" i="3"/>
  <c r="T15" i="3" s="1"/>
  <c r="S14" i="3"/>
  <c r="R14" i="3"/>
  <c r="Q14" i="3"/>
  <c r="P14" i="3"/>
  <c r="O14" i="3"/>
  <c r="N14" i="3"/>
  <c r="T14" i="3" s="1"/>
  <c r="T13" i="3"/>
  <c r="S13" i="3"/>
  <c r="R13" i="3"/>
  <c r="Q13" i="3"/>
  <c r="P13" i="3"/>
  <c r="O13" i="3"/>
  <c r="N13" i="3"/>
  <c r="T12" i="3"/>
  <c r="S12" i="3"/>
  <c r="R12" i="3"/>
  <c r="Q12" i="3"/>
  <c r="P12" i="3"/>
  <c r="O12" i="3"/>
  <c r="N12" i="3"/>
  <c r="S18" i="2"/>
  <c r="R18" i="2"/>
  <c r="Q18" i="2"/>
  <c r="P18" i="2"/>
  <c r="O18" i="2"/>
  <c r="N18" i="2"/>
  <c r="T18" i="2" s="1"/>
  <c r="T17" i="2"/>
  <c r="S17" i="2"/>
  <c r="R17" i="2"/>
  <c r="Q17" i="2"/>
  <c r="P17" i="2"/>
  <c r="O17" i="2"/>
  <c r="N17" i="2"/>
  <c r="S16" i="2"/>
  <c r="R16" i="2"/>
  <c r="Q16" i="2"/>
  <c r="P16" i="2"/>
  <c r="O16" i="2"/>
  <c r="N16" i="2"/>
  <c r="T16" i="2" s="1"/>
  <c r="S15" i="2"/>
  <c r="R15" i="2"/>
  <c r="Q15" i="2"/>
  <c r="P15" i="2"/>
  <c r="O15" i="2"/>
  <c r="N15" i="2"/>
  <c r="T15" i="2" s="1"/>
  <c r="S14" i="2"/>
  <c r="R14" i="2"/>
  <c r="Q14" i="2"/>
  <c r="P14" i="2"/>
  <c r="O14" i="2"/>
  <c r="N14" i="2"/>
  <c r="T14" i="2" s="1"/>
  <c r="S13" i="2"/>
  <c r="R13" i="2"/>
  <c r="Q13" i="2"/>
  <c r="P13" i="2"/>
  <c r="O13" i="2"/>
  <c r="N13" i="2"/>
  <c r="T13" i="2" s="1"/>
  <c r="S12" i="2"/>
  <c r="R12" i="2"/>
  <c r="Q12" i="2"/>
  <c r="P12" i="2"/>
  <c r="O12" i="2"/>
  <c r="N12" i="2"/>
  <c r="T12" i="2" s="1"/>
  <c r="T13" i="1" l="1"/>
  <c r="S18" i="1"/>
  <c r="R18" i="1"/>
  <c r="Q18" i="1"/>
  <c r="P18" i="1"/>
  <c r="O18" i="1"/>
  <c r="N18" i="1"/>
  <c r="N17" i="1"/>
  <c r="O17" i="1"/>
  <c r="P17" i="1"/>
  <c r="Q17" i="1"/>
  <c r="R17" i="1"/>
  <c r="S17" i="1"/>
  <c r="S16" i="1"/>
  <c r="R16" i="1"/>
  <c r="Q16" i="1"/>
  <c r="P16" i="1"/>
  <c r="O16" i="1"/>
  <c r="N16" i="1"/>
  <c r="T16" i="1" s="1"/>
  <c r="W18" i="1"/>
  <c r="U18" i="1"/>
  <c r="T18" i="1"/>
  <c r="V17" i="1"/>
  <c r="T17" i="1"/>
  <c r="W16" i="1"/>
  <c r="U16" i="1"/>
  <c r="Q15" i="1"/>
  <c r="O15" i="1"/>
  <c r="S15" i="1"/>
  <c r="R15" i="1"/>
  <c r="P15" i="1"/>
  <c r="N15" i="1"/>
  <c r="Q14" i="1"/>
  <c r="N14" i="1"/>
  <c r="S14" i="1"/>
  <c r="R14" i="1"/>
  <c r="P14" i="1"/>
  <c r="O14" i="1"/>
  <c r="R13" i="1"/>
  <c r="Q13" i="1"/>
  <c r="P13" i="1"/>
  <c r="O13" i="1"/>
  <c r="S13" i="1"/>
  <c r="N13" i="1"/>
  <c r="S12" i="1"/>
  <c r="P12" i="1"/>
  <c r="N12" i="1"/>
  <c r="R12" i="1"/>
  <c r="Q12" i="1"/>
  <c r="O12" i="1"/>
  <c r="W15" i="1"/>
  <c r="U15" i="1"/>
  <c r="T15" i="1"/>
  <c r="V14" i="1"/>
  <c r="T14" i="1"/>
  <c r="W13" i="1"/>
  <c r="U13" i="1"/>
  <c r="V12" i="1"/>
  <c r="T12" i="1"/>
  <c r="H38" i="4" l="1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E35" i="3"/>
  <c r="E32" i="3"/>
  <c r="H37" i="3"/>
  <c r="H33" i="3"/>
  <c r="H30" i="3"/>
  <c r="H38" i="3"/>
  <c r="H35" i="3"/>
  <c r="H31" i="3"/>
  <c r="E37" i="3"/>
  <c r="E34" i="3"/>
  <c r="E31" i="3"/>
  <c r="H36" i="3"/>
  <c r="H32" i="3"/>
  <c r="E30" i="3"/>
  <c r="E36" i="3"/>
  <c r="H34" i="3"/>
  <c r="H29" i="3"/>
  <c r="E38" i="3"/>
  <c r="E33" i="3"/>
  <c r="E29" i="3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E37" i="1"/>
  <c r="H35" i="1"/>
  <c r="H30" i="1"/>
  <c r="H26" i="1"/>
  <c r="E23" i="1"/>
  <c r="E20" i="1"/>
  <c r="H38" i="1"/>
  <c r="H34" i="1"/>
  <c r="H31" i="1"/>
  <c r="E27" i="1"/>
  <c r="H23" i="1"/>
  <c r="H19" i="1"/>
  <c r="H36" i="1"/>
  <c r="H32" i="1"/>
  <c r="H29" i="1"/>
  <c r="E26" i="1"/>
  <c r="H22" i="1"/>
  <c r="E19" i="1"/>
  <c r="V16" i="1" s="1"/>
  <c r="E38" i="1"/>
  <c r="E35" i="1"/>
  <c r="E32" i="1"/>
  <c r="E24" i="1"/>
  <c r="H21" i="1"/>
  <c r="H18" i="1"/>
  <c r="H37" i="1"/>
  <c r="H33" i="1"/>
  <c r="E31" i="1"/>
  <c r="H25" i="1"/>
  <c r="E22" i="1"/>
  <c r="E18" i="1"/>
  <c r="E34" i="1"/>
  <c r="E30" i="1"/>
  <c r="E29" i="1"/>
  <c r="E25" i="1"/>
  <c r="E21" i="1"/>
  <c r="H17" i="1"/>
  <c r="E36" i="1"/>
  <c r="E33" i="1"/>
  <c r="H27" i="1"/>
  <c r="H24" i="1"/>
  <c r="H20" i="1"/>
  <c r="E17" i="1"/>
  <c r="M18" i="4"/>
  <c r="M17" i="4"/>
  <c r="M16" i="4"/>
  <c r="M15" i="4"/>
  <c r="M14" i="4"/>
  <c r="M13" i="4"/>
  <c r="M12" i="4"/>
  <c r="M18" i="3"/>
  <c r="M17" i="3"/>
  <c r="M16" i="3"/>
  <c r="M15" i="3"/>
  <c r="M14" i="3"/>
  <c r="M13" i="3"/>
  <c r="M12" i="3"/>
  <c r="M18" i="2"/>
  <c r="M17" i="2"/>
  <c r="M16" i="2"/>
  <c r="M15" i="2"/>
  <c r="M14" i="2"/>
  <c r="M13" i="2"/>
  <c r="M12" i="2"/>
  <c r="V18" i="1" l="1"/>
  <c r="U17" i="1"/>
  <c r="W17" i="1" s="1"/>
  <c r="M18" i="1"/>
  <c r="M17" i="1"/>
  <c r="M16" i="1"/>
  <c r="M15" i="1"/>
  <c r="M14" i="1"/>
  <c r="M12" i="1" l="1"/>
  <c r="M13" i="1"/>
</calcChain>
</file>

<file path=xl/sharedStrings.xml><?xml version="1.0" encoding="utf-8"?>
<sst xmlns="http://schemas.openxmlformats.org/spreadsheetml/2006/main" count="555" uniqueCount="148">
  <si>
    <t>EPREUVE DE FOOTBALL à 7 - Tournoi Masculin</t>
  </si>
  <si>
    <t>POULE A</t>
  </si>
  <si>
    <t>Classement Poule A</t>
  </si>
  <si>
    <t>équipes</t>
  </si>
  <si>
    <t>Points</t>
  </si>
  <si>
    <t>Goalaverage</t>
  </si>
  <si>
    <t>M1</t>
  </si>
  <si>
    <t>M2</t>
  </si>
  <si>
    <t>M3</t>
  </si>
  <si>
    <t>M4</t>
  </si>
  <si>
    <t>M5</t>
  </si>
  <si>
    <t>M6</t>
  </si>
  <si>
    <t>total pts</t>
  </si>
  <si>
    <t>marqués</t>
  </si>
  <si>
    <t>encaissés</t>
  </si>
  <si>
    <t>diff</t>
  </si>
  <si>
    <t>terrain</t>
  </si>
  <si>
    <t>date</t>
  </si>
  <si>
    <t>heure</t>
  </si>
  <si>
    <t>Résultats</t>
  </si>
  <si>
    <t>H1</t>
  </si>
  <si>
    <t>H2</t>
  </si>
  <si>
    <t>12h30</t>
  </si>
  <si>
    <t>A1</t>
  </si>
  <si>
    <t>A2</t>
  </si>
  <si>
    <t>9h00</t>
  </si>
  <si>
    <t>suite des matchs poule A - JOUR 2</t>
  </si>
  <si>
    <t>Poule A - Matchs de 2*15 minutes</t>
  </si>
  <si>
    <t>Poule D - Matchs de 2*15 minutes</t>
  </si>
  <si>
    <t>POULE D</t>
  </si>
  <si>
    <t>Classement Poule D</t>
  </si>
  <si>
    <t>POULE C</t>
  </si>
  <si>
    <t>Classement Poule C</t>
  </si>
  <si>
    <t>Poule C - Matchs de 2*15 minutes</t>
  </si>
  <si>
    <t>suite des matchs poule C - JOUR 2</t>
  </si>
  <si>
    <t>POULE B</t>
  </si>
  <si>
    <t>Poule B - Matchs de 2*15 minutes</t>
  </si>
  <si>
    <t>Jeux Nationaux du Sport d'Entreprise - Martinique 2019</t>
  </si>
  <si>
    <t>suite des matchs poule B - JOUR 2</t>
  </si>
  <si>
    <t>Classement Poule B</t>
  </si>
  <si>
    <t>Phases Finales</t>
  </si>
  <si>
    <t>Terrain</t>
  </si>
  <si>
    <t>Date</t>
  </si>
  <si>
    <t>Horaire</t>
  </si>
  <si>
    <t>resultats</t>
  </si>
  <si>
    <t>1er Poule A</t>
  </si>
  <si>
    <t>4ème Poule B</t>
  </si>
  <si>
    <t>1er Poule B</t>
  </si>
  <si>
    <t>resultat</t>
  </si>
  <si>
    <t>2ème poule A</t>
  </si>
  <si>
    <t>3ème poule B</t>
  </si>
  <si>
    <t>3ème poule A</t>
  </si>
  <si>
    <t>Vainqueur QF1</t>
  </si>
  <si>
    <t>Vainqueur QF4</t>
  </si>
  <si>
    <t>Vainqueur QF2</t>
  </si>
  <si>
    <t>Vainqueur QF3</t>
  </si>
  <si>
    <t xml:space="preserve">Quarts de finale </t>
  </si>
  <si>
    <t>1/8 de finale</t>
  </si>
  <si>
    <t>2eme Poule B</t>
  </si>
  <si>
    <t>4ème Poule A</t>
  </si>
  <si>
    <t>1er Poule C</t>
  </si>
  <si>
    <t>1er Poule D</t>
  </si>
  <si>
    <t>4ème Poule D</t>
  </si>
  <si>
    <t>4ème Poule C</t>
  </si>
  <si>
    <t>2ème poule C</t>
  </si>
  <si>
    <t>3ème Poule D</t>
  </si>
  <si>
    <t>2ème Poule D</t>
  </si>
  <si>
    <t>3ème Poule C</t>
  </si>
  <si>
    <t>V.1/8 (1)</t>
  </si>
  <si>
    <t>V.1/8 (2)</t>
  </si>
  <si>
    <t>V.1/8 (4)</t>
  </si>
  <si>
    <t>V.1/8 (3)</t>
  </si>
  <si>
    <t>V.1/8 (5)</t>
  </si>
  <si>
    <t>V.1/8 (7)</t>
  </si>
  <si>
    <t>V.1/8 (6)</t>
  </si>
  <si>
    <t>V.1/8 (8)</t>
  </si>
  <si>
    <t>Demi-finales 1</t>
  </si>
  <si>
    <t xml:space="preserve">3ème place </t>
  </si>
  <si>
    <t xml:space="preserve">Finale </t>
  </si>
  <si>
    <t>10h20</t>
  </si>
  <si>
    <t>11h40</t>
  </si>
  <si>
    <t>9h40</t>
  </si>
  <si>
    <t>11h00</t>
  </si>
  <si>
    <t>12h20</t>
  </si>
  <si>
    <t>A3</t>
  </si>
  <si>
    <t>13H00</t>
  </si>
  <si>
    <t>A4</t>
  </si>
  <si>
    <t>12H30</t>
  </si>
  <si>
    <t>13H10</t>
  </si>
  <si>
    <t>13h00</t>
  </si>
  <si>
    <t>13h40</t>
  </si>
  <si>
    <t>15h00</t>
  </si>
  <si>
    <t>16h20</t>
  </si>
  <si>
    <t>14h20</t>
  </si>
  <si>
    <t>15h40</t>
  </si>
  <si>
    <t>17h00</t>
  </si>
  <si>
    <t>17H10</t>
  </si>
  <si>
    <t>12H00</t>
  </si>
  <si>
    <t>12H40</t>
  </si>
  <si>
    <t>Victoire = 4 points - Match nul = 2 points - Défaite = 1 point - Forfait = 0 point
Les 4 premiers sont qualifiés pour les 1/8 èmes de finale</t>
  </si>
  <si>
    <t>8h30</t>
  </si>
  <si>
    <t>Fitness challenge des Jeux Nationaux à 10h00 sur le stade</t>
  </si>
  <si>
    <t>12h00</t>
  </si>
  <si>
    <t>12h45</t>
  </si>
  <si>
    <t>9h15</t>
  </si>
  <si>
    <t>08h30</t>
  </si>
  <si>
    <t>08H30</t>
  </si>
  <si>
    <t>09H50</t>
  </si>
  <si>
    <t>11H10</t>
  </si>
  <si>
    <t>09H10</t>
  </si>
  <si>
    <t>10H30</t>
  </si>
  <si>
    <t>11H50</t>
  </si>
  <si>
    <t>11H30</t>
  </si>
  <si>
    <t>13H50</t>
  </si>
  <si>
    <t>15H10</t>
  </si>
  <si>
    <t>12H15</t>
  </si>
  <si>
    <t>14H30</t>
  </si>
  <si>
    <t>15H50</t>
  </si>
  <si>
    <t>16H30</t>
  </si>
  <si>
    <t>17H15</t>
  </si>
  <si>
    <t>BANQUE DE France</t>
  </si>
  <si>
    <t>SAINTE-MARIE</t>
  </si>
  <si>
    <t>CGOS HOSPITAL 1</t>
  </si>
  <si>
    <t>CT MARTINIQUE</t>
  </si>
  <si>
    <t>CREDIT AGRICOLE</t>
  </si>
  <si>
    <t xml:space="preserve">CAISSE D'EPARGNE </t>
  </si>
  <si>
    <t xml:space="preserve">CGALE SECU SOCIALE </t>
  </si>
  <si>
    <t>EDF MARTINIQUE 2</t>
  </si>
  <si>
    <t>CGOS HOSPITAL 2</t>
  </si>
  <si>
    <t>BLUE AUTOMOBILES</t>
  </si>
  <si>
    <t>CACEM</t>
  </si>
  <si>
    <t>CE CAF</t>
  </si>
  <si>
    <t>RECTORAT 972 1</t>
  </si>
  <si>
    <t>MADI'DEV</t>
  </si>
  <si>
    <t>DIGICEL</t>
  </si>
  <si>
    <t>EDF MARTINIQUE 1</t>
  </si>
  <si>
    <t>MAISON DU HANDI</t>
  </si>
  <si>
    <t>FORT DE France 1</t>
  </si>
  <si>
    <t>SARA</t>
  </si>
  <si>
    <t>RECTORAT 972 2</t>
  </si>
  <si>
    <t>SAMAC</t>
  </si>
  <si>
    <t>SECU SOCIALE USS/SSI</t>
  </si>
  <si>
    <t>ESSENTIA NETWORK</t>
  </si>
  <si>
    <t>EDF MARTINIQUE 3</t>
  </si>
  <si>
    <t>FORT DE France 2</t>
  </si>
  <si>
    <t>LE MOULIN SAS</t>
  </si>
  <si>
    <t>DEAL</t>
  </si>
  <si>
    <t>F.J.T.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</si>
</sst>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7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/>
    <xf numFmtId="0" fontId="2" fillId="0" borderId="23" xfId="0" applyFont="1" applyBorder="1"/>
    <xf numFmtId="0" fontId="0" fillId="0" borderId="0" xfId="0" applyBorder="1" applyAlignment="1"/>
    <xf numFmtId="0" fontId="7" fillId="0" borderId="0" xfId="0" applyFont="1" applyBorder="1" applyAlignment="1"/>
    <xf numFmtId="16" fontId="2" fillId="0" borderId="4" xfId="0" applyNumberFormat="1" applyFont="1" applyBorder="1" applyAlignment="1">
      <alignment horizontal="center"/>
    </xf>
    <xf numFmtId="0" fontId="3" fillId="0" borderId="0" xfId="0" applyFont="1" applyAlignment="1"/>
    <xf numFmtId="16" fontId="2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Fill="1" applyBorder="1"/>
    <xf numFmtId="0" fontId="0" fillId="0" borderId="0" xfId="0" applyAlignment="1" applyProtection="1">
      <alignment vertical="center"/>
      <protection hidden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0" fillId="3" borderId="17" xfId="0" applyFill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hidden="1"/>
    </xf>
    <xf numFmtId="0" fontId="0" fillId="3" borderId="20" xfId="0" applyFill="1" applyBorder="1" applyAlignment="1">
      <alignment horizontal="center"/>
    </xf>
    <xf numFmtId="0" fontId="12" fillId="0" borderId="22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0" fillId="3" borderId="27" xfId="0" applyFill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164" fontId="2" fillId="0" borderId="23" xfId="0" applyNumberFormat="1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hidden="1"/>
    </xf>
    <xf numFmtId="0" fontId="0" fillId="3" borderId="4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18" xfId="0" applyFill="1" applyBorder="1"/>
    <xf numFmtId="0" fontId="0" fillId="0" borderId="17" xfId="0" applyFill="1" applyBorder="1"/>
    <xf numFmtId="0" fontId="0" fillId="0" borderId="42" xfId="0" applyFill="1" applyBorder="1"/>
    <xf numFmtId="0" fontId="0" fillId="0" borderId="22" xfId="0" applyFill="1" applyBorder="1"/>
    <xf numFmtId="0" fontId="0" fillId="0" borderId="24" xfId="0" applyFill="1" applyBorder="1"/>
    <xf numFmtId="0" fontId="0" fillId="0" borderId="20" xfId="0" applyFill="1" applyBorder="1"/>
    <xf numFmtId="0" fontId="9" fillId="0" borderId="15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13" fillId="0" borderId="15" xfId="0" applyFont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8" fillId="0" borderId="23" xfId="0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8" fillId="0" borderId="22" xfId="0" applyFont="1" applyBorder="1" applyAlignment="1" applyProtection="1">
      <alignment horizontal="center"/>
      <protection locked="0"/>
    </xf>
    <xf numFmtId="0" fontId="13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" fontId="7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" fontId="7" fillId="0" borderId="23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" fontId="7" fillId="0" borderId="22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" fontId="7" fillId="0" borderId="34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6" fontId="7" fillId="0" borderId="38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34" xfId="0" applyFont="1" applyBorder="1" applyAlignment="1" applyProtection="1">
      <alignment horizontal="center"/>
      <protection locked="0"/>
    </xf>
    <xf numFmtId="16" fontId="7" fillId="0" borderId="2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/>
    <xf numFmtId="0" fontId="7" fillId="0" borderId="23" xfId="0" applyFont="1" applyBorder="1"/>
    <xf numFmtId="0" fontId="0" fillId="0" borderId="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8">
    <dxf>
      <font>
        <condense val="0"/>
        <extend val="0"/>
        <color indexed="10"/>
      </font>
    </dxf>
    <dxf>
      <font>
        <color indexed="20"/>
      </font>
    </dxf>
    <dxf>
      <font>
        <condense val="0"/>
        <extend val="0"/>
        <color indexed="10"/>
      </font>
    </dxf>
    <dxf>
      <font>
        <color indexed="20"/>
      </font>
    </dxf>
    <dxf>
      <font>
        <condense val="0"/>
        <extend val="0"/>
        <color indexed="10"/>
      </font>
    </dxf>
    <dxf>
      <font>
        <color indexed="20"/>
      </font>
    </dxf>
    <dxf>
      <font>
        <condense val="0"/>
        <extend val="0"/>
        <color indexed="10"/>
      </font>
    </dxf>
    <dxf>
      <font>
        <color indexed="2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5</xdr:row>
      <xdr:rowOff>171450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0</xdr:row>
      <xdr:rowOff>28575</xdr:rowOff>
    </xdr:from>
    <xdr:to>
      <xdr:col>12</xdr:col>
      <xdr:colOff>600075</xdr:colOff>
      <xdr:row>6</xdr:row>
      <xdr:rowOff>0</xdr:rowOff>
    </xdr:to>
    <xdr:pic>
      <xdr:nvPicPr>
        <xdr:cNvPr id="3" name="Imag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8575"/>
          <a:ext cx="12858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131316</xdr:rowOff>
    </xdr:from>
    <xdr:to>
      <xdr:col>10</xdr:col>
      <xdr:colOff>276225</xdr:colOff>
      <xdr:row>4</xdr:row>
      <xdr:rowOff>163959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0" y="131316"/>
          <a:ext cx="1800225" cy="851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504825</xdr:colOff>
      <xdr:row>0</xdr:row>
      <xdr:rowOff>171669</xdr:rowOff>
    </xdr:from>
    <xdr:to>
      <xdr:col>24</xdr:col>
      <xdr:colOff>9525</xdr:colOff>
      <xdr:row>5</xdr:row>
      <xdr:rowOff>9306</xdr:rowOff>
    </xdr:to>
    <xdr:pic>
      <xdr:nvPicPr>
        <xdr:cNvPr id="5" name="Imag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68825" y="171669"/>
          <a:ext cx="1790700" cy="84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38100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0</xdr:row>
      <xdr:rowOff>28575</xdr:rowOff>
    </xdr:from>
    <xdr:to>
      <xdr:col>12</xdr:col>
      <xdr:colOff>600075</xdr:colOff>
      <xdr:row>6</xdr:row>
      <xdr:rowOff>133350</xdr:rowOff>
    </xdr:to>
    <xdr:pic>
      <xdr:nvPicPr>
        <xdr:cNvPr id="3" name="Imag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8575"/>
          <a:ext cx="1285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0</xdr:row>
      <xdr:rowOff>159891</xdr:rowOff>
    </xdr:from>
    <xdr:to>
      <xdr:col>10</xdr:col>
      <xdr:colOff>304800</xdr:colOff>
      <xdr:row>5</xdr:row>
      <xdr:rowOff>2034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24575" y="159891"/>
          <a:ext cx="1800225" cy="851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504825</xdr:colOff>
      <xdr:row>1</xdr:row>
      <xdr:rowOff>219</xdr:rowOff>
    </xdr:from>
    <xdr:to>
      <xdr:col>24</xdr:col>
      <xdr:colOff>9525</xdr:colOff>
      <xdr:row>5</xdr:row>
      <xdr:rowOff>37881</xdr:rowOff>
    </xdr:to>
    <xdr:pic>
      <xdr:nvPicPr>
        <xdr:cNvPr id="5" name="Imag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68825" y="200244"/>
          <a:ext cx="1790700" cy="84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6</xdr:row>
      <xdr:rowOff>38100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0</xdr:row>
      <xdr:rowOff>28575</xdr:rowOff>
    </xdr:from>
    <xdr:to>
      <xdr:col>12</xdr:col>
      <xdr:colOff>600075</xdr:colOff>
      <xdr:row>6</xdr:row>
      <xdr:rowOff>133350</xdr:rowOff>
    </xdr:to>
    <xdr:pic>
      <xdr:nvPicPr>
        <xdr:cNvPr id="3" name="Image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8575"/>
          <a:ext cx="1285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159891</xdr:rowOff>
    </xdr:from>
    <xdr:to>
      <xdr:col>10</xdr:col>
      <xdr:colOff>276225</xdr:colOff>
      <xdr:row>5</xdr:row>
      <xdr:rowOff>2034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0" y="159891"/>
          <a:ext cx="1800225" cy="851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504825</xdr:colOff>
      <xdr:row>1</xdr:row>
      <xdr:rowOff>219</xdr:rowOff>
    </xdr:from>
    <xdr:to>
      <xdr:col>24</xdr:col>
      <xdr:colOff>9525</xdr:colOff>
      <xdr:row>5</xdr:row>
      <xdr:rowOff>37881</xdr:rowOff>
    </xdr:to>
    <xdr:pic>
      <xdr:nvPicPr>
        <xdr:cNvPr id="5" name="Imag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68825" y="200244"/>
          <a:ext cx="1790700" cy="84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38100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0</xdr:row>
      <xdr:rowOff>28575</xdr:rowOff>
    </xdr:from>
    <xdr:to>
      <xdr:col>12</xdr:col>
      <xdr:colOff>600075</xdr:colOff>
      <xdr:row>6</xdr:row>
      <xdr:rowOff>133350</xdr:rowOff>
    </xdr:to>
    <xdr:pic>
      <xdr:nvPicPr>
        <xdr:cNvPr id="3" name="Image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8575"/>
          <a:ext cx="1285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159891</xdr:rowOff>
    </xdr:from>
    <xdr:to>
      <xdr:col>10</xdr:col>
      <xdr:colOff>276225</xdr:colOff>
      <xdr:row>5</xdr:row>
      <xdr:rowOff>2034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0" y="159891"/>
          <a:ext cx="1800225" cy="851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504825</xdr:colOff>
      <xdr:row>1</xdr:row>
      <xdr:rowOff>219</xdr:rowOff>
    </xdr:from>
    <xdr:to>
      <xdr:col>24</xdr:col>
      <xdr:colOff>9525</xdr:colOff>
      <xdr:row>5</xdr:row>
      <xdr:rowOff>37881</xdr:rowOff>
    </xdr:to>
    <xdr:pic>
      <xdr:nvPicPr>
        <xdr:cNvPr id="5" name="Image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68825" y="200244"/>
          <a:ext cx="1790700" cy="84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628650</xdr:colOff>
      <xdr:row>0</xdr:row>
      <xdr:rowOff>180975</xdr:rowOff>
    </xdr:from>
    <xdr:to>
      <xdr:col>10</xdr:col>
      <xdr:colOff>285750</xdr:colOff>
      <xdr:row>5</xdr:row>
      <xdr:rowOff>80268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24650" y="180975"/>
          <a:ext cx="1800225" cy="851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123825</xdr:rowOff>
    </xdr:from>
    <xdr:to>
      <xdr:col>1</xdr:col>
      <xdr:colOff>647700</xdr:colOff>
      <xdr:row>7</xdr:row>
      <xdr:rowOff>171450</xdr:rowOff>
    </xdr:to>
    <xdr:pic>
      <xdr:nvPicPr>
        <xdr:cNvPr id="3" name="Image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12858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tabSelected="1" topLeftCell="B10" workbookViewId="0">
      <selection activeCell="J22" sqref="J22"/>
    </sheetView>
  </sheetViews>
  <sheetFormatPr baseColWidth="10" defaultRowHeight="15" x14ac:dyDescent="0.25"/>
  <cols>
    <col min="2" max="2" width="9" customWidth="1"/>
    <col min="3" max="3" width="7.5703125" bestFit="1" customWidth="1"/>
    <col min="4" max="4" width="7.42578125" customWidth="1"/>
    <col min="5" max="5" width="20.42578125" bestFit="1" customWidth="1"/>
    <col min="6" max="7" width="6.7109375" customWidth="1"/>
    <col min="8" max="8" width="20.42578125" bestFit="1" customWidth="1"/>
    <col min="13" max="13" width="20.85546875" bestFit="1" customWidth="1"/>
    <col min="14" max="14" width="7.7109375" customWidth="1"/>
    <col min="15" max="15" width="7.85546875" customWidth="1"/>
    <col min="16" max="16" width="6.85546875" customWidth="1"/>
    <col min="17" max="17" width="7.42578125" customWidth="1"/>
    <col min="18" max="18" width="7.140625" customWidth="1"/>
    <col min="19" max="19" width="8.140625" customWidth="1"/>
  </cols>
  <sheetData>
    <row r="1" spans="1:24" ht="15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 t="s">
        <v>0</v>
      </c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x14ac:dyDescent="0.25">
      <c r="A2" s="134" t="s">
        <v>37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 t="s">
        <v>37</v>
      </c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x14ac:dyDescent="0.25">
      <c r="D3" s="1"/>
    </row>
    <row r="4" spans="1:24" ht="18.75" x14ac:dyDescent="0.3">
      <c r="D4" s="135"/>
      <c r="E4" s="135"/>
      <c r="F4" s="135"/>
      <c r="G4" s="135"/>
      <c r="H4" s="135"/>
      <c r="I4" s="2"/>
      <c r="J4" s="2"/>
      <c r="K4" s="2"/>
      <c r="L4" s="2"/>
      <c r="N4" s="135"/>
      <c r="O4" s="135"/>
      <c r="P4" s="135"/>
      <c r="Q4" s="135"/>
      <c r="R4" s="135"/>
      <c r="S4" s="135"/>
      <c r="T4" s="135"/>
      <c r="U4" s="135"/>
      <c r="V4" s="135"/>
    </row>
    <row r="5" spans="1:24" x14ac:dyDescent="0.25">
      <c r="D5" s="1"/>
    </row>
    <row r="6" spans="1:24" ht="21" x14ac:dyDescent="0.35">
      <c r="B6" s="127" t="s">
        <v>1</v>
      </c>
      <c r="C6" s="128"/>
      <c r="D6" s="128"/>
      <c r="E6" s="128"/>
      <c r="F6" s="128"/>
      <c r="G6" s="128"/>
      <c r="H6" s="129"/>
      <c r="I6" s="3"/>
      <c r="J6" s="3"/>
      <c r="K6" s="3"/>
      <c r="L6" s="3"/>
    </row>
    <row r="7" spans="1:24" ht="18.75" x14ac:dyDescent="0.3">
      <c r="B7" s="130" t="s">
        <v>127</v>
      </c>
      <c r="C7" s="131" t="s">
        <v>127</v>
      </c>
      <c r="D7" s="131" t="s">
        <v>127</v>
      </c>
      <c r="E7" s="131" t="s">
        <v>127</v>
      </c>
      <c r="F7" s="131" t="s">
        <v>127</v>
      </c>
      <c r="G7" s="131" t="s">
        <v>127</v>
      </c>
      <c r="H7" s="132" t="s">
        <v>127</v>
      </c>
      <c r="I7" s="3"/>
      <c r="J7" s="3"/>
      <c r="K7" s="3"/>
      <c r="L7" s="3"/>
    </row>
    <row r="8" spans="1:24" ht="19.5" thickBot="1" x14ac:dyDescent="0.35">
      <c r="B8" s="130" t="s">
        <v>128</v>
      </c>
      <c r="C8" s="131" t="s">
        <v>128</v>
      </c>
      <c r="D8" s="131" t="s">
        <v>128</v>
      </c>
      <c r="E8" s="131" t="s">
        <v>128</v>
      </c>
      <c r="F8" s="131" t="s">
        <v>128</v>
      </c>
      <c r="G8" s="131" t="s">
        <v>128</v>
      </c>
      <c r="H8" s="132" t="s">
        <v>128</v>
      </c>
      <c r="I8" s="3"/>
      <c r="J8" s="3"/>
      <c r="K8" s="3"/>
      <c r="L8" s="3"/>
      <c r="X8" s="4"/>
    </row>
    <row r="9" spans="1:24" ht="19.5" thickBot="1" x14ac:dyDescent="0.35">
      <c r="B9" s="130" t="s">
        <v>129</v>
      </c>
      <c r="C9" s="131" t="s">
        <v>129</v>
      </c>
      <c r="D9" s="131" t="s">
        <v>129</v>
      </c>
      <c r="E9" s="131" t="s">
        <v>129</v>
      </c>
      <c r="F9" s="131" t="s">
        <v>129</v>
      </c>
      <c r="G9" s="131" t="s">
        <v>129</v>
      </c>
      <c r="H9" s="132" t="s">
        <v>129</v>
      </c>
      <c r="I9" s="3"/>
      <c r="J9" s="3"/>
      <c r="K9" s="3"/>
      <c r="L9" s="3"/>
      <c r="M9" s="138" t="s">
        <v>2</v>
      </c>
      <c r="N9" s="139"/>
      <c r="O9" s="139"/>
      <c r="P9" s="139"/>
      <c r="Q9" s="139"/>
      <c r="R9" s="139"/>
      <c r="S9" s="139"/>
      <c r="T9" s="139"/>
      <c r="U9" s="139"/>
      <c r="V9" s="139"/>
      <c r="W9" s="140"/>
    </row>
    <row r="10" spans="1:24" ht="19.5" thickBot="1" x14ac:dyDescent="0.35">
      <c r="B10" s="130" t="s">
        <v>130</v>
      </c>
      <c r="C10" s="131" t="s">
        <v>130</v>
      </c>
      <c r="D10" s="131" t="s">
        <v>130</v>
      </c>
      <c r="E10" s="131" t="s">
        <v>130</v>
      </c>
      <c r="F10" s="131" t="s">
        <v>130</v>
      </c>
      <c r="G10" s="131" t="s">
        <v>130</v>
      </c>
      <c r="H10" s="132" t="s">
        <v>130</v>
      </c>
      <c r="I10" s="3"/>
      <c r="J10" s="3"/>
      <c r="K10" s="3"/>
      <c r="L10" s="3"/>
      <c r="M10" s="141" t="s">
        <v>3</v>
      </c>
      <c r="N10" s="143" t="s">
        <v>4</v>
      </c>
      <c r="O10" s="143"/>
      <c r="P10" s="143"/>
      <c r="Q10" s="143"/>
      <c r="R10" s="143"/>
      <c r="S10" s="143"/>
      <c r="T10" s="144"/>
      <c r="U10" s="145" t="s">
        <v>5</v>
      </c>
      <c r="V10" s="143"/>
      <c r="W10" s="146"/>
    </row>
    <row r="11" spans="1:24" ht="19.5" thickBot="1" x14ac:dyDescent="0.35">
      <c r="B11" s="130" t="s">
        <v>131</v>
      </c>
      <c r="C11" s="131" t="s">
        <v>131</v>
      </c>
      <c r="D11" s="131" t="s">
        <v>131</v>
      </c>
      <c r="E11" s="131" t="s">
        <v>131</v>
      </c>
      <c r="F11" s="131" t="s">
        <v>131</v>
      </c>
      <c r="G11" s="131" t="s">
        <v>131</v>
      </c>
      <c r="H11" s="132" t="s">
        <v>131</v>
      </c>
      <c r="I11" s="3"/>
      <c r="J11" s="3"/>
      <c r="K11" s="3"/>
      <c r="L11" s="3"/>
      <c r="M11" s="142"/>
      <c r="N11" s="6" t="s">
        <v>6</v>
      </c>
      <c r="O11" s="6" t="s">
        <v>7</v>
      </c>
      <c r="P11" s="6" t="s">
        <v>8</v>
      </c>
      <c r="Q11" s="6" t="s">
        <v>9</v>
      </c>
      <c r="R11" s="6" t="s">
        <v>10</v>
      </c>
      <c r="S11" s="6" t="s">
        <v>11</v>
      </c>
      <c r="T11" s="7" t="s">
        <v>12</v>
      </c>
      <c r="U11" s="8" t="s">
        <v>13</v>
      </c>
      <c r="V11" s="6" t="s">
        <v>14</v>
      </c>
      <c r="W11" s="9" t="s">
        <v>15</v>
      </c>
    </row>
    <row r="12" spans="1:24" ht="18.75" x14ac:dyDescent="0.3">
      <c r="B12" s="130" t="s">
        <v>132</v>
      </c>
      <c r="C12" s="131" t="s">
        <v>132</v>
      </c>
      <c r="D12" s="131" t="s">
        <v>132</v>
      </c>
      <c r="E12" s="131" t="s">
        <v>132</v>
      </c>
      <c r="F12" s="131" t="s">
        <v>132</v>
      </c>
      <c r="G12" s="131" t="s">
        <v>132</v>
      </c>
      <c r="H12" s="132" t="s">
        <v>132</v>
      </c>
      <c r="I12" s="3"/>
      <c r="J12" s="3"/>
      <c r="K12" s="3"/>
      <c r="L12" s="3"/>
      <c r="M12" s="50" t="str">
        <f t="shared" ref="M12:M18" si="0">$B7</f>
        <v>EDF MARTINIQUE 2</v>
      </c>
      <c r="N12" s="125" t="str">
        <f>IF($F$17="","",IF($F$17&gt;$G$17,4,IF($F$17=$G$17,2,1)))</f>
        <v/>
      </c>
      <c r="O12" s="125" t="str">
        <f>IF($G$20="","",IF($G$20&gt;$F$20,4,IF($G$20=$F$20,2,1)))</f>
        <v/>
      </c>
      <c r="P12" s="125" t="str">
        <f>IF($G$24="","",IF($G$24&gt;$F$24,4,IF($G$24=$F$24,2,1)))</f>
        <v/>
      </c>
      <c r="Q12" s="125" t="str">
        <f>IF($G$27="","",IF($G$27&gt;$F$27,4,IF($G$27=$F$27,2,1)))</f>
        <v/>
      </c>
      <c r="R12" s="125" t="str">
        <f>IF($F$33="","",IF($F$33&gt;$G$33,4,IF($F$33=$G$33,2,1)))</f>
        <v/>
      </c>
      <c r="S12" s="125" t="str">
        <f>IF($F$36="","",IF($F$36&gt;$G$36,4,IF($F$36=$G$36,2,1)))</f>
        <v/>
      </c>
      <c r="T12" s="76" t="str">
        <f t="shared" ref="T12:T18" si="1">IF(N12="","",SUM(N12:S12))</f>
        <v/>
      </c>
      <c r="U12" s="125"/>
      <c r="V12" s="125" t="str">
        <f>IF($F$19="","",SUM($E$22,$F$24,$E$26,$F$28,$F$29,$F$19))</f>
        <v/>
      </c>
      <c r="W12" s="126"/>
    </row>
    <row r="13" spans="1:24" ht="18.75" x14ac:dyDescent="0.3">
      <c r="B13" s="130" t="s">
        <v>134</v>
      </c>
      <c r="C13" s="131" t="s">
        <v>133</v>
      </c>
      <c r="D13" s="131" t="s">
        <v>133</v>
      </c>
      <c r="E13" s="131" t="s">
        <v>133</v>
      </c>
      <c r="F13" s="131" t="s">
        <v>133</v>
      </c>
      <c r="G13" s="131" t="s">
        <v>133</v>
      </c>
      <c r="H13" s="132" t="s">
        <v>133</v>
      </c>
      <c r="I13" s="3"/>
      <c r="J13" s="3"/>
      <c r="K13" s="3"/>
      <c r="L13" s="3"/>
      <c r="M13" s="63" t="str">
        <f t="shared" si="0"/>
        <v>CGOS HOSPITAL 2</v>
      </c>
      <c r="N13" s="125" t="str">
        <f>IF($G$17="","",IF($G$17&gt;$F$17,4,IF($G$17=$F$17,2,1)))</f>
        <v/>
      </c>
      <c r="O13" s="125" t="str">
        <f>IF($F$21="","",IF($F$21&gt;$G$21,4,IF($F$21=$G$21,2,1)))</f>
        <v/>
      </c>
      <c r="P13" s="125" t="str">
        <f>IF($F$25="","",IF($F$25&gt;$G$25,4,IF($F$25=$G$25,2,1)))</f>
        <v/>
      </c>
      <c r="Q13" s="125" t="str">
        <f>IF($F$29="","",IF($F$29&gt;$G$29,4,IF($F$29=$G$29,2,1)))</f>
        <v/>
      </c>
      <c r="R13" s="125" t="str">
        <f>IF($F$30="","",IF($F$30&gt;$G$30,4,IF($F$30=$G$30,2,1)))</f>
        <v/>
      </c>
      <c r="S13" s="125" t="str">
        <f>IF($F$34="","",IF($F$34&gt;$G$34,4,IF($F$34=$G$34,2,1)))</f>
        <v/>
      </c>
      <c r="T13" s="76" t="str">
        <f t="shared" si="1"/>
        <v/>
      </c>
      <c r="U13" s="125" t="str">
        <f>IF($F$19="","",SUM($E$21,$E$23,$E$25,$E$27,$E$29,$F$19))</f>
        <v/>
      </c>
      <c r="V13" s="125"/>
      <c r="W13" s="126" t="str">
        <f>IF($F$19="","",U13-V13)</f>
        <v/>
      </c>
    </row>
    <row r="14" spans="1:24" ht="19.5" thickBot="1" x14ac:dyDescent="0.35">
      <c r="B14" s="150"/>
      <c r="C14" s="150"/>
      <c r="D14" s="150"/>
      <c r="E14" s="150"/>
      <c r="F14" s="150"/>
      <c r="G14" s="150"/>
      <c r="H14" s="150"/>
      <c r="M14" s="63" t="str">
        <f t="shared" si="0"/>
        <v>BLUE AUTOMOBILES</v>
      </c>
      <c r="N14" s="125" t="str">
        <f>IF($F$18="","",IF($F$18&gt;$G$18,4,IF($F$18=$G$18,2,1)))</f>
        <v/>
      </c>
      <c r="O14" s="125" t="str">
        <f>IF($F$22="","",IF($F$22&gt;$G$22,4,IF($F$22=$G$22,2,1)))</f>
        <v/>
      </c>
      <c r="P14" s="125" t="str">
        <f>IF($G$25="","",IF($G$25&gt;$F$25,4,IF($G$25=$F$25,2,1)))</f>
        <v/>
      </c>
      <c r="Q14" s="125" t="str">
        <f>IF($F$31="","",IF($F$31&gt;$G$31,4,IF($F$31=$G$31,2,1)))</f>
        <v/>
      </c>
      <c r="R14" s="125" t="str">
        <f>IF($G$33="","",IF($G$33&gt;$F$33,4,IF($G$33=$F$33,2,1)))</f>
        <v/>
      </c>
      <c r="S14" s="125" t="str">
        <f>IF($G$37="","",IF($G$37&gt;$F$37,4,IF($G$37=$F$37,2,1)))</f>
        <v/>
      </c>
      <c r="T14" s="76" t="str">
        <f t="shared" si="1"/>
        <v/>
      </c>
      <c r="U14" s="125"/>
      <c r="V14" s="125" t="str">
        <f>IF($F$20="","",SUM($E$21,$E$24,$E$25,$E$28,$F$30,$F$20))</f>
        <v/>
      </c>
      <c r="W14" s="126"/>
    </row>
    <row r="15" spans="1:24" ht="15.75" x14ac:dyDescent="0.25">
      <c r="B15" s="151" t="s">
        <v>27</v>
      </c>
      <c r="C15" s="152"/>
      <c r="D15" s="153"/>
      <c r="E15" s="153"/>
      <c r="F15" s="153"/>
      <c r="G15" s="153"/>
      <c r="H15" s="153"/>
      <c r="I15" s="4"/>
      <c r="J15" s="4"/>
      <c r="K15" s="4"/>
      <c r="L15" s="4"/>
      <c r="M15" s="63" t="str">
        <f t="shared" si="0"/>
        <v>CACEM</v>
      </c>
      <c r="N15" s="125" t="str">
        <f>IF($G$18="","",IF($G$18&gt;$F$18,4,IF($G$18=$F$18,2,1)))</f>
        <v/>
      </c>
      <c r="O15" s="125" t="str">
        <f>IF($G$21="","",IF($G$21&gt;$F$21,4,IF($G$21=$F$21,2,1)))</f>
        <v/>
      </c>
      <c r="P15" s="125" t="str">
        <f>IF($F$24="","",IF($F$24&gt;$G$24,4,IF($F$24=$G$24,2,1)))</f>
        <v/>
      </c>
      <c r="Q15" s="125" t="str">
        <f>IF($F$32="","",IF($F$32&gt;$G$32,4,IF($F$32=$G$32,2,1)))</f>
        <v/>
      </c>
      <c r="R15" s="125" t="str">
        <f>IF($F$35="","",IF($F$35&gt;$G$35,4,IF($F$35=$G$35,2,1)))</f>
        <v/>
      </c>
      <c r="S15" s="125" t="str">
        <f>IF($F$38="","",IF($F$38&gt;$G$38,4,IF($F$38=$G$38,2,1)))</f>
        <v/>
      </c>
      <c r="T15" s="76" t="str">
        <f t="shared" si="1"/>
        <v/>
      </c>
      <c r="U15" s="125" t="str">
        <f>IF($F$20="","",SUM($E$22,$F$23,$E$26,$F$27,$F$30,$F$20))</f>
        <v/>
      </c>
      <c r="V15" s="125"/>
      <c r="W15" s="126" t="str">
        <f>IF($F$20="","",U15-V15)</f>
        <v/>
      </c>
    </row>
    <row r="16" spans="1:24" ht="16.5" thickBot="1" x14ac:dyDescent="0.3">
      <c r="B16" s="10" t="s">
        <v>16</v>
      </c>
      <c r="C16" s="11" t="s">
        <v>17</v>
      </c>
      <c r="D16" s="12" t="s">
        <v>18</v>
      </c>
      <c r="E16" s="13"/>
      <c r="F16" s="154" t="s">
        <v>19</v>
      </c>
      <c r="G16" s="154"/>
      <c r="H16" s="14"/>
      <c r="I16" s="15"/>
      <c r="J16" s="15"/>
      <c r="K16" s="15"/>
      <c r="L16" s="15"/>
      <c r="M16" s="63" t="str">
        <f t="shared" si="0"/>
        <v>CE CAF</v>
      </c>
      <c r="N16" s="125" t="str">
        <f>IF($F$19="","",IF($F$19&gt;$G$19,4,IF($F$19=$G$19,2,1)))</f>
        <v/>
      </c>
      <c r="O16" s="125" t="str">
        <f>IF($G$22="","",IF($G$22&gt;$F$22,4,IF($G$22=$F$22,2,1)))</f>
        <v/>
      </c>
      <c r="P16" s="125" t="str">
        <f>IF($F$26="","",IF($F$26&gt;$G$26,4,IF($F$26=$G$26,2,1)))</f>
        <v/>
      </c>
      <c r="Q16" s="125" t="str">
        <f>IF($G$29="","",IF($G$29&gt;$F$29,4,IF($G$29=$F$29,2,1)))</f>
        <v/>
      </c>
      <c r="R16" s="125" t="str">
        <f>IF($G$32="","",IF($G$32&gt;$F$32,4,IF($G$32=$F$32,2,1)))</f>
        <v/>
      </c>
      <c r="S16" s="125" t="str">
        <f>IF($G$36="","",IF($G$36&gt;$F$36,4,IF($G$36=$F$36,2,1)))</f>
        <v/>
      </c>
      <c r="T16" s="76" t="str">
        <f t="shared" si="1"/>
        <v/>
      </c>
      <c r="U16" s="125" t="str">
        <f>IF($F$19="","",SUM($E$21,$E$23,$E$25,$E$27,$E$29,$F$19))</f>
        <v/>
      </c>
      <c r="V16" s="125">
        <f>IF($E$19="","",SUM($F$21,$F$23,$F$25,$F$27,$E$29,$E$19))</f>
        <v>0</v>
      </c>
      <c r="W16" s="126" t="str">
        <f>IF($F$19="","",U16-V16)</f>
        <v/>
      </c>
    </row>
    <row r="17" spans="2:23" ht="15.75" x14ac:dyDescent="0.25">
      <c r="B17" s="95" t="s">
        <v>20</v>
      </c>
      <c r="C17" s="96">
        <v>43594</v>
      </c>
      <c r="D17" s="97" t="s">
        <v>25</v>
      </c>
      <c r="E17" s="77" t="str">
        <f>B7</f>
        <v>EDF MARTINIQUE 2</v>
      </c>
      <c r="F17" s="78"/>
      <c r="G17" s="78"/>
      <c r="H17" s="79" t="str">
        <f>B8</f>
        <v>CGOS HOSPITAL 2</v>
      </c>
      <c r="I17" s="15"/>
      <c r="J17" s="15"/>
      <c r="K17" s="15"/>
      <c r="L17" s="16"/>
      <c r="M17" s="63" t="str">
        <f t="shared" si="0"/>
        <v>RECTORAT 972 1</v>
      </c>
      <c r="N17" s="125" t="str">
        <f>IF($G$19="","",IF($G$19&gt;$F$19,4,IF($G$19=$F$19,2,1)))</f>
        <v/>
      </c>
      <c r="O17" s="125" t="str">
        <f>IF($G$23="","",IF($G$23&gt;$F$23,4,IF($G$23=$F$23,2,1)))</f>
        <v/>
      </c>
      <c r="P17" s="125" t="str">
        <f>IF($F$27="","",IF($F$27&gt;$G$27,4,IF($F$27=$G$27,2,1)))</f>
        <v/>
      </c>
      <c r="Q17" s="125" t="str">
        <f>IF($G$31="","",IF($G$31&gt;$F$31,4,IF($G$31=$F$31,2,1)))</f>
        <v/>
      </c>
      <c r="R17" s="125" t="str">
        <f>IF($G$34="","",IF($G$34&gt;$F$34,4,IF($G$34=$F$34,2,1)))</f>
        <v/>
      </c>
      <c r="S17" s="125" t="str">
        <f>IF($G$38="","",IF($G$38&gt;$F$38,4,IF($G$38=$F$38,2,1)))</f>
        <v/>
      </c>
      <c r="T17" s="76" t="str">
        <f t="shared" si="1"/>
        <v/>
      </c>
      <c r="U17" s="125">
        <f>IF($E$20="","",SUM($F$21,$F$24,$F$25,$F$28,$E$30,$E$20))</f>
        <v>0</v>
      </c>
      <c r="V17" s="125" t="str">
        <f>IF($F$20="","",SUM($E$21,$E$24,$E$25,$E$28,$F$30,$F$20))</f>
        <v/>
      </c>
      <c r="W17" s="126" t="e">
        <f>IF($E$20="","",U17-V17)</f>
        <v>#VALUE!</v>
      </c>
    </row>
    <row r="18" spans="2:23" ht="16.5" thickBot="1" x14ac:dyDescent="0.3">
      <c r="B18" s="98" t="s">
        <v>21</v>
      </c>
      <c r="C18" s="99">
        <v>43594</v>
      </c>
      <c r="D18" s="100" t="s">
        <v>25</v>
      </c>
      <c r="E18" s="80" t="str">
        <f>B9</f>
        <v>BLUE AUTOMOBILES</v>
      </c>
      <c r="F18" s="81"/>
      <c r="G18" s="81"/>
      <c r="H18" s="82" t="str">
        <f>B10</f>
        <v>CACEM</v>
      </c>
      <c r="I18" s="15"/>
      <c r="J18" s="15"/>
      <c r="K18" s="15"/>
      <c r="L18" s="16"/>
      <c r="M18" s="64" t="str">
        <f t="shared" si="0"/>
        <v>DIGICEL</v>
      </c>
      <c r="N18" s="125" t="str">
        <f>IF($F$20="","",IF($F$20&gt;$G$20,4,IF($F$20=$G$20,2,1)))</f>
        <v/>
      </c>
      <c r="O18" s="125" t="str">
        <f>IF($F$23="","",IF($F$23&gt;$G$23,4,IF($F$23=$G$23,2,1)))</f>
        <v/>
      </c>
      <c r="P18" s="125" t="str">
        <f>IF($G$26="","",IF($G$26&gt;$F$26,4,IF($G$26=$F$26,2,1)))</f>
        <v/>
      </c>
      <c r="Q18" s="125" t="str">
        <f>IF($G$30="","",IF($G$30&gt;$F$30,4,IF($G$30=$F$30,2,1)))</f>
        <v/>
      </c>
      <c r="R18" s="125" t="str">
        <f>IF($G$35="","",IF($G$35&gt;$F$35,4,IF($G$35=$F$35,2,1)))</f>
        <v/>
      </c>
      <c r="S18" s="125" t="str">
        <f>IF($F$37="","",IF($F$37&gt;$G$37,4,IF($F$37=$G$37,2,1)))</f>
        <v/>
      </c>
      <c r="T18" s="76" t="str">
        <f t="shared" si="1"/>
        <v/>
      </c>
      <c r="U18" s="125" t="str">
        <f>IF($F$20="","",SUM($E$22,$F$23,$E$26,$F$27,$F$30,$F$20))</f>
        <v/>
      </c>
      <c r="V18" s="125">
        <f>IF($E$20="","",SUM($F$22,$E$23,$F$26,$E$27,$E$30,$E$20))</f>
        <v>0</v>
      </c>
      <c r="W18" s="126" t="str">
        <f>IF($F$20="","",U18-V18)</f>
        <v/>
      </c>
    </row>
    <row r="19" spans="2:23" ht="16.5" thickBot="1" x14ac:dyDescent="0.3">
      <c r="B19" s="101" t="s">
        <v>23</v>
      </c>
      <c r="C19" s="102">
        <v>43594</v>
      </c>
      <c r="D19" s="103" t="s">
        <v>25</v>
      </c>
      <c r="E19" s="83" t="str">
        <f>B11</f>
        <v>CE CAF</v>
      </c>
      <c r="F19" s="84"/>
      <c r="G19" s="84"/>
      <c r="H19" s="85" t="str">
        <f>B12</f>
        <v>RECTORAT 972 1</v>
      </c>
      <c r="I19" s="16"/>
      <c r="J19" s="16"/>
      <c r="K19" s="16"/>
      <c r="L19" s="16"/>
      <c r="M19" s="147" t="s">
        <v>99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</row>
    <row r="20" spans="2:23" ht="15.75" x14ac:dyDescent="0.25">
      <c r="B20" s="95" t="s">
        <v>20</v>
      </c>
      <c r="C20" s="96">
        <v>43594</v>
      </c>
      <c r="D20" s="97" t="s">
        <v>79</v>
      </c>
      <c r="E20" s="77" t="str">
        <f>B13</f>
        <v>DIGICEL</v>
      </c>
      <c r="F20" s="78"/>
      <c r="G20" s="78"/>
      <c r="H20" s="79" t="str">
        <f>B7</f>
        <v>EDF MARTINIQUE 2</v>
      </c>
      <c r="I20" s="15"/>
      <c r="J20" s="15"/>
      <c r="K20" s="15"/>
      <c r="L20" s="15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</row>
    <row r="21" spans="2:23" ht="15.75" x14ac:dyDescent="0.25">
      <c r="B21" s="98" t="s">
        <v>21</v>
      </c>
      <c r="C21" s="99">
        <v>43594</v>
      </c>
      <c r="D21" s="100" t="s">
        <v>79</v>
      </c>
      <c r="E21" s="80" t="str">
        <f>B8</f>
        <v>CGOS HOSPITAL 2</v>
      </c>
      <c r="F21" s="81"/>
      <c r="G21" s="81"/>
      <c r="H21" s="82" t="str">
        <f>B10</f>
        <v>CACEM</v>
      </c>
      <c r="I21" s="4"/>
      <c r="J21" s="4"/>
      <c r="K21" s="4"/>
      <c r="L21" s="4"/>
    </row>
    <row r="22" spans="2:23" ht="19.5" thickBot="1" x14ac:dyDescent="0.35">
      <c r="B22" s="101" t="s">
        <v>23</v>
      </c>
      <c r="C22" s="102">
        <v>43594</v>
      </c>
      <c r="D22" s="103" t="s">
        <v>79</v>
      </c>
      <c r="E22" s="83" t="str">
        <f>B9</f>
        <v>BLUE AUTOMOBILES</v>
      </c>
      <c r="F22" s="84"/>
      <c r="G22" s="84"/>
      <c r="H22" s="85" t="str">
        <f>B11</f>
        <v>CE CAF</v>
      </c>
      <c r="I22" s="18"/>
      <c r="J22" s="18"/>
      <c r="K22" s="18"/>
      <c r="L22" s="18"/>
    </row>
    <row r="23" spans="2:23" ht="18.75" x14ac:dyDescent="0.3">
      <c r="B23" s="95" t="s">
        <v>20</v>
      </c>
      <c r="C23" s="96">
        <v>43594</v>
      </c>
      <c r="D23" s="97" t="s">
        <v>80</v>
      </c>
      <c r="E23" s="77" t="str">
        <f>B13</f>
        <v>DIGICEL</v>
      </c>
      <c r="F23" s="89"/>
      <c r="G23" s="89"/>
      <c r="H23" s="79" t="str">
        <f>B12</f>
        <v>RECTORAT 972 1</v>
      </c>
      <c r="I23" s="20"/>
      <c r="J23" s="20"/>
      <c r="K23" s="20"/>
      <c r="L23" s="20"/>
    </row>
    <row r="24" spans="2:23" ht="15.75" x14ac:dyDescent="0.25">
      <c r="B24" s="98" t="s">
        <v>21</v>
      </c>
      <c r="C24" s="99">
        <v>43594</v>
      </c>
      <c r="D24" s="100" t="s">
        <v>80</v>
      </c>
      <c r="E24" s="80" t="str">
        <f>B10</f>
        <v>CACEM</v>
      </c>
      <c r="F24" s="90"/>
      <c r="G24" s="90"/>
      <c r="H24" s="82" t="str">
        <f>B7</f>
        <v>EDF MARTINIQUE 2</v>
      </c>
      <c r="I24" s="4"/>
      <c r="J24" s="4"/>
      <c r="K24" s="4"/>
      <c r="L24" s="4"/>
    </row>
    <row r="25" spans="2:23" ht="16.5" thickBot="1" x14ac:dyDescent="0.3">
      <c r="B25" s="104" t="s">
        <v>23</v>
      </c>
      <c r="C25" s="105">
        <v>43594</v>
      </c>
      <c r="D25" s="106" t="s">
        <v>80</v>
      </c>
      <c r="E25" s="86" t="str">
        <f>B8</f>
        <v>CGOS HOSPITAL 2</v>
      </c>
      <c r="F25" s="91"/>
      <c r="G25" s="91"/>
      <c r="H25" s="88" t="str">
        <f>B9</f>
        <v>BLUE AUTOMOBILES</v>
      </c>
      <c r="I25" s="4"/>
      <c r="J25" s="4"/>
      <c r="K25" s="4"/>
      <c r="L25" s="4"/>
    </row>
    <row r="26" spans="2:23" ht="15.75" x14ac:dyDescent="0.25">
      <c r="B26" s="107" t="s">
        <v>84</v>
      </c>
      <c r="C26" s="108">
        <v>43594</v>
      </c>
      <c r="D26" s="109" t="s">
        <v>87</v>
      </c>
      <c r="E26" s="92" t="str">
        <f>B11</f>
        <v>CE CAF</v>
      </c>
      <c r="F26" s="93"/>
      <c r="G26" s="93"/>
      <c r="H26" s="94" t="str">
        <f>B13</f>
        <v>DIGICEL</v>
      </c>
      <c r="I26" s="4"/>
      <c r="J26" s="4"/>
      <c r="K26" s="4"/>
      <c r="L26" s="4"/>
    </row>
    <row r="27" spans="2:23" ht="16.5" thickBot="1" x14ac:dyDescent="0.3">
      <c r="B27" s="98" t="s">
        <v>86</v>
      </c>
      <c r="C27" s="99">
        <v>43594</v>
      </c>
      <c r="D27" s="100" t="s">
        <v>87</v>
      </c>
      <c r="E27" s="80" t="str">
        <f>B12</f>
        <v>RECTORAT 972 1</v>
      </c>
      <c r="F27" s="21"/>
      <c r="G27" s="21"/>
      <c r="H27" s="82" t="str">
        <f>B7</f>
        <v>EDF MARTINIQUE 2</v>
      </c>
      <c r="I27" s="4"/>
      <c r="J27" s="4"/>
      <c r="K27" s="4"/>
      <c r="L27" s="4"/>
    </row>
    <row r="28" spans="2:23" ht="15.75" thickBot="1" x14ac:dyDescent="0.3">
      <c r="B28" s="136" t="s">
        <v>26</v>
      </c>
      <c r="C28" s="136"/>
      <c r="D28" s="136"/>
      <c r="E28" s="136"/>
      <c r="F28" s="136"/>
      <c r="G28" s="136"/>
      <c r="H28" s="137"/>
    </row>
    <row r="29" spans="2:23" ht="16.5" thickBot="1" x14ac:dyDescent="0.3">
      <c r="B29" s="110" t="s">
        <v>24</v>
      </c>
      <c r="C29" s="111">
        <v>43595</v>
      </c>
      <c r="D29" s="112" t="s">
        <v>112</v>
      </c>
      <c r="E29" s="113" t="str">
        <f>B8</f>
        <v>CGOS HOSPITAL 2</v>
      </c>
      <c r="F29" s="114"/>
      <c r="G29" s="114"/>
      <c r="H29" s="115" t="str">
        <f>B11</f>
        <v>CE CAF</v>
      </c>
    </row>
    <row r="30" spans="2:23" ht="15.75" x14ac:dyDescent="0.25">
      <c r="B30" s="95" t="s">
        <v>23</v>
      </c>
      <c r="C30" s="96">
        <v>43595</v>
      </c>
      <c r="D30" s="97" t="s">
        <v>22</v>
      </c>
      <c r="E30" s="77" t="str">
        <f>B8</f>
        <v>CGOS HOSPITAL 2</v>
      </c>
      <c r="F30" s="89"/>
      <c r="G30" s="89"/>
      <c r="H30" s="79" t="str">
        <f>B13</f>
        <v>DIGICEL</v>
      </c>
    </row>
    <row r="31" spans="2:23" ht="15.75" x14ac:dyDescent="0.25">
      <c r="B31" s="98" t="s">
        <v>21</v>
      </c>
      <c r="C31" s="99">
        <v>43595</v>
      </c>
      <c r="D31" s="100" t="s">
        <v>22</v>
      </c>
      <c r="E31" s="80" t="str">
        <f>B9</f>
        <v>BLUE AUTOMOBILES</v>
      </c>
      <c r="F31" s="90"/>
      <c r="G31" s="90"/>
      <c r="H31" s="82" t="str">
        <f>B12</f>
        <v>RECTORAT 972 1</v>
      </c>
    </row>
    <row r="32" spans="2:23" ht="16.5" thickBot="1" x14ac:dyDescent="0.3">
      <c r="B32" s="101" t="s">
        <v>20</v>
      </c>
      <c r="C32" s="102">
        <v>43595</v>
      </c>
      <c r="D32" s="103" t="s">
        <v>87</v>
      </c>
      <c r="E32" s="83" t="str">
        <f>B10</f>
        <v>CACEM</v>
      </c>
      <c r="F32" s="116"/>
      <c r="G32" s="116"/>
      <c r="H32" s="85" t="str">
        <f>B11</f>
        <v>CE CAF</v>
      </c>
    </row>
    <row r="33" spans="2:8" ht="15.75" x14ac:dyDescent="0.25">
      <c r="B33" s="95" t="s">
        <v>23</v>
      </c>
      <c r="C33" s="96">
        <v>43595</v>
      </c>
      <c r="D33" s="97" t="s">
        <v>113</v>
      </c>
      <c r="E33" s="77" t="str">
        <f>B7</f>
        <v>EDF MARTINIQUE 2</v>
      </c>
      <c r="F33" s="89"/>
      <c r="G33" s="89"/>
      <c r="H33" s="79" t="str">
        <f>B9</f>
        <v>BLUE AUTOMOBILES</v>
      </c>
    </row>
    <row r="34" spans="2:8" ht="15.75" x14ac:dyDescent="0.25">
      <c r="B34" s="98" t="s">
        <v>21</v>
      </c>
      <c r="C34" s="99">
        <v>43595</v>
      </c>
      <c r="D34" s="100" t="s">
        <v>113</v>
      </c>
      <c r="E34" s="80" t="str">
        <f>B8</f>
        <v>CGOS HOSPITAL 2</v>
      </c>
      <c r="F34" s="90"/>
      <c r="G34" s="90"/>
      <c r="H34" s="82" t="str">
        <f>B12</f>
        <v>RECTORAT 972 1</v>
      </c>
    </row>
    <row r="35" spans="2:8" ht="16.5" thickBot="1" x14ac:dyDescent="0.3">
      <c r="B35" s="101" t="s">
        <v>20</v>
      </c>
      <c r="C35" s="102">
        <v>43595</v>
      </c>
      <c r="D35" s="103" t="s">
        <v>113</v>
      </c>
      <c r="E35" s="83" t="str">
        <f>B10</f>
        <v>CACEM</v>
      </c>
      <c r="F35" s="116"/>
      <c r="G35" s="116"/>
      <c r="H35" s="85" t="str">
        <f>B13</f>
        <v>DIGICEL</v>
      </c>
    </row>
    <row r="36" spans="2:8" ht="15.75" x14ac:dyDescent="0.25">
      <c r="B36" s="95" t="s">
        <v>23</v>
      </c>
      <c r="C36" s="96">
        <v>43595</v>
      </c>
      <c r="D36" s="97" t="s">
        <v>114</v>
      </c>
      <c r="E36" s="77" t="str">
        <f>B7</f>
        <v>EDF MARTINIQUE 2</v>
      </c>
      <c r="F36" s="89"/>
      <c r="G36" s="89"/>
      <c r="H36" s="79" t="str">
        <f>B11</f>
        <v>CE CAF</v>
      </c>
    </row>
    <row r="37" spans="2:8" ht="15.75" x14ac:dyDescent="0.25">
      <c r="B37" s="98" t="s">
        <v>21</v>
      </c>
      <c r="C37" s="99">
        <v>43595</v>
      </c>
      <c r="D37" s="100" t="s">
        <v>114</v>
      </c>
      <c r="E37" s="80" t="str">
        <f>B13</f>
        <v>DIGICEL</v>
      </c>
      <c r="F37" s="90"/>
      <c r="G37" s="90"/>
      <c r="H37" s="82" t="str">
        <f>B9</f>
        <v>BLUE AUTOMOBILES</v>
      </c>
    </row>
    <row r="38" spans="2:8" ht="16.5" thickBot="1" x14ac:dyDescent="0.3">
      <c r="B38" s="104" t="s">
        <v>20</v>
      </c>
      <c r="C38" s="105">
        <v>43595</v>
      </c>
      <c r="D38" s="106" t="s">
        <v>114</v>
      </c>
      <c r="E38" s="86" t="str">
        <f>B10</f>
        <v>CACEM</v>
      </c>
      <c r="F38" s="117"/>
      <c r="G38" s="117"/>
      <c r="H38" s="88" t="str">
        <f>B12</f>
        <v>RECTORAT 972 1</v>
      </c>
    </row>
  </sheetData>
  <mergeCells count="23">
    <mergeCell ref="B28:H28"/>
    <mergeCell ref="M9:W9"/>
    <mergeCell ref="M10:M11"/>
    <mergeCell ref="N10:T10"/>
    <mergeCell ref="U10:W10"/>
    <mergeCell ref="B12:H12"/>
    <mergeCell ref="B11:H11"/>
    <mergeCell ref="M19:W20"/>
    <mergeCell ref="B13:H13"/>
    <mergeCell ref="B14:H14"/>
    <mergeCell ref="B15:H15"/>
    <mergeCell ref="F16:G16"/>
    <mergeCell ref="A1:K1"/>
    <mergeCell ref="L1:X1"/>
    <mergeCell ref="A2:K2"/>
    <mergeCell ref="L2:X2"/>
    <mergeCell ref="D4:H4"/>
    <mergeCell ref="N4:V4"/>
    <mergeCell ref="B6:H6"/>
    <mergeCell ref="B7:H7"/>
    <mergeCell ref="B8:H8"/>
    <mergeCell ref="B9:H9"/>
    <mergeCell ref="B10:H10"/>
  </mergeCells>
  <conditionalFormatting sqref="W12:W15">
    <cfRule type="cellIs" dxfId="7" priority="1" stopIfTrue="1" operator="lessThan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topLeftCell="A6" workbookViewId="0">
      <selection activeCell="K18" sqref="K18"/>
    </sheetView>
  </sheetViews>
  <sheetFormatPr baseColWidth="10" defaultRowHeight="15" x14ac:dyDescent="0.25"/>
  <cols>
    <col min="2" max="2" width="8.5703125" customWidth="1"/>
    <col min="3" max="3" width="7" customWidth="1"/>
    <col min="4" max="4" width="8.42578125" customWidth="1"/>
    <col min="5" max="5" width="19.28515625" bestFit="1" customWidth="1"/>
    <col min="6" max="7" width="6.7109375" customWidth="1"/>
    <col min="8" max="8" width="19.28515625" bestFit="1" customWidth="1"/>
    <col min="13" max="13" width="19.42578125" customWidth="1"/>
    <col min="14" max="14" width="6.140625" customWidth="1"/>
    <col min="15" max="15" width="6.5703125" customWidth="1"/>
    <col min="16" max="16" width="6.140625" customWidth="1"/>
    <col min="17" max="17" width="6" customWidth="1"/>
    <col min="18" max="18" width="6.140625" customWidth="1"/>
    <col min="19" max="19" width="6.42578125" customWidth="1"/>
  </cols>
  <sheetData>
    <row r="1" spans="1:24" ht="15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 t="s">
        <v>0</v>
      </c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x14ac:dyDescent="0.25">
      <c r="A2" s="134" t="s">
        <v>37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 t="s">
        <v>37</v>
      </c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x14ac:dyDescent="0.25">
      <c r="D3" s="1"/>
    </row>
    <row r="4" spans="1:24" ht="18.75" x14ac:dyDescent="0.3">
      <c r="D4" s="135"/>
      <c r="E4" s="135"/>
      <c r="F4" s="135"/>
      <c r="G4" s="135"/>
      <c r="H4" s="135"/>
      <c r="I4" s="2"/>
      <c r="J4" s="2"/>
      <c r="K4" s="2"/>
      <c r="L4" s="2"/>
      <c r="N4" s="135"/>
      <c r="O4" s="135"/>
      <c r="P4" s="135"/>
      <c r="Q4" s="135"/>
      <c r="R4" s="135"/>
      <c r="S4" s="135"/>
      <c r="T4" s="135"/>
      <c r="U4" s="135"/>
      <c r="V4" s="135"/>
    </row>
    <row r="5" spans="1:24" x14ac:dyDescent="0.25">
      <c r="D5" s="1"/>
    </row>
    <row r="6" spans="1:24" ht="21" x14ac:dyDescent="0.35">
      <c r="B6" s="127" t="s">
        <v>35</v>
      </c>
      <c r="C6" s="128"/>
      <c r="D6" s="128"/>
      <c r="E6" s="128"/>
      <c r="F6" s="128"/>
      <c r="G6" s="128"/>
      <c r="H6" s="129"/>
      <c r="I6" s="3"/>
      <c r="J6" s="3"/>
      <c r="K6" s="3"/>
      <c r="L6" s="3"/>
    </row>
    <row r="7" spans="1:24" ht="18.75" x14ac:dyDescent="0.3">
      <c r="B7" s="150" t="s">
        <v>133</v>
      </c>
      <c r="C7" s="150" t="s">
        <v>134</v>
      </c>
      <c r="D7" s="150" t="s">
        <v>134</v>
      </c>
      <c r="E7" s="150" t="s">
        <v>134</v>
      </c>
      <c r="F7" s="150" t="s">
        <v>134</v>
      </c>
      <c r="G7" s="150" t="s">
        <v>134</v>
      </c>
      <c r="H7" s="150" t="s">
        <v>134</v>
      </c>
      <c r="I7" s="3"/>
      <c r="J7" s="3"/>
      <c r="K7" s="3"/>
      <c r="L7" s="3"/>
    </row>
    <row r="8" spans="1:24" ht="19.5" thickBot="1" x14ac:dyDescent="0.35">
      <c r="B8" s="150" t="s">
        <v>135</v>
      </c>
      <c r="C8" s="150" t="s">
        <v>135</v>
      </c>
      <c r="D8" s="150" t="s">
        <v>135</v>
      </c>
      <c r="E8" s="150" t="s">
        <v>135</v>
      </c>
      <c r="F8" s="150" t="s">
        <v>135</v>
      </c>
      <c r="G8" s="150" t="s">
        <v>135</v>
      </c>
      <c r="H8" s="150" t="s">
        <v>135</v>
      </c>
      <c r="I8" s="3"/>
      <c r="J8" s="3"/>
      <c r="K8" s="3"/>
      <c r="L8" s="3"/>
      <c r="X8" s="4"/>
    </row>
    <row r="9" spans="1:24" ht="19.5" thickBot="1" x14ac:dyDescent="0.35">
      <c r="B9" s="150" t="s">
        <v>140</v>
      </c>
      <c r="C9" s="150" t="s">
        <v>136</v>
      </c>
      <c r="D9" s="150" t="s">
        <v>136</v>
      </c>
      <c r="E9" s="150" t="s">
        <v>136</v>
      </c>
      <c r="F9" s="150" t="s">
        <v>136</v>
      </c>
      <c r="G9" s="150" t="s">
        <v>136</v>
      </c>
      <c r="H9" s="150" t="s">
        <v>136</v>
      </c>
      <c r="I9" s="3"/>
      <c r="J9" s="3"/>
      <c r="K9" s="3"/>
      <c r="L9" s="3"/>
      <c r="M9" s="138" t="s">
        <v>39</v>
      </c>
      <c r="N9" s="139"/>
      <c r="O9" s="139"/>
      <c r="P9" s="139"/>
      <c r="Q9" s="139"/>
      <c r="R9" s="139"/>
      <c r="S9" s="139"/>
      <c r="T9" s="139"/>
      <c r="U9" s="139"/>
      <c r="V9" s="139"/>
      <c r="W9" s="140"/>
    </row>
    <row r="10" spans="1:24" ht="19.5" thickBot="1" x14ac:dyDescent="0.35">
      <c r="B10" s="150" t="s">
        <v>137</v>
      </c>
      <c r="C10" s="150" t="s">
        <v>137</v>
      </c>
      <c r="D10" s="150" t="s">
        <v>137</v>
      </c>
      <c r="E10" s="150" t="s">
        <v>137</v>
      </c>
      <c r="F10" s="150" t="s">
        <v>137</v>
      </c>
      <c r="G10" s="150" t="s">
        <v>137</v>
      </c>
      <c r="H10" s="150" t="s">
        <v>137</v>
      </c>
      <c r="I10" s="3"/>
      <c r="J10" s="3"/>
      <c r="K10" s="3"/>
      <c r="L10" s="3"/>
      <c r="M10" s="141" t="s">
        <v>3</v>
      </c>
      <c r="N10" s="143" t="s">
        <v>4</v>
      </c>
      <c r="O10" s="143"/>
      <c r="P10" s="143"/>
      <c r="Q10" s="143"/>
      <c r="R10" s="143"/>
      <c r="S10" s="143"/>
      <c r="T10" s="144"/>
      <c r="U10" s="145" t="s">
        <v>5</v>
      </c>
      <c r="V10" s="143"/>
      <c r="W10" s="146"/>
    </row>
    <row r="11" spans="1:24" ht="19.5" thickBot="1" x14ac:dyDescent="0.35">
      <c r="B11" s="150" t="s">
        <v>138</v>
      </c>
      <c r="C11" s="150" t="s">
        <v>138</v>
      </c>
      <c r="D11" s="150" t="s">
        <v>138</v>
      </c>
      <c r="E11" s="150" t="s">
        <v>138</v>
      </c>
      <c r="F11" s="150" t="s">
        <v>138</v>
      </c>
      <c r="G11" s="150" t="s">
        <v>138</v>
      </c>
      <c r="H11" s="150" t="s">
        <v>138</v>
      </c>
      <c r="I11" s="3"/>
      <c r="J11" s="3"/>
      <c r="K11" s="3"/>
      <c r="L11" s="3"/>
      <c r="M11" s="142"/>
      <c r="N11" s="6" t="s">
        <v>6</v>
      </c>
      <c r="O11" s="6" t="s">
        <v>7</v>
      </c>
      <c r="P11" s="6" t="s">
        <v>8</v>
      </c>
      <c r="Q11" s="6" t="s">
        <v>9</v>
      </c>
      <c r="R11" s="6" t="s">
        <v>10</v>
      </c>
      <c r="S11" s="6" t="s">
        <v>11</v>
      </c>
      <c r="T11" s="7" t="s">
        <v>12</v>
      </c>
      <c r="U11" s="8" t="s">
        <v>13</v>
      </c>
      <c r="V11" s="6" t="s">
        <v>14</v>
      </c>
      <c r="W11" s="9" t="s">
        <v>15</v>
      </c>
    </row>
    <row r="12" spans="1:24" ht="18.75" x14ac:dyDescent="0.3">
      <c r="B12" s="150" t="s">
        <v>139</v>
      </c>
      <c r="C12" s="150" t="s">
        <v>139</v>
      </c>
      <c r="D12" s="150" t="s">
        <v>139</v>
      </c>
      <c r="E12" s="150" t="s">
        <v>139</v>
      </c>
      <c r="F12" s="150" t="s">
        <v>139</v>
      </c>
      <c r="G12" s="150" t="s">
        <v>139</v>
      </c>
      <c r="H12" s="150" t="s">
        <v>139</v>
      </c>
      <c r="I12" s="3"/>
      <c r="J12" s="3"/>
      <c r="K12" s="3"/>
      <c r="L12" s="3"/>
      <c r="M12" s="50" t="str">
        <f t="shared" ref="M12:M18" si="0">$B7</f>
        <v>MADI'DEV</v>
      </c>
      <c r="N12" s="51" t="str">
        <f>IF($F$17="","",IF($F$17&gt;$G$17,4,IF($F$17=$G$17,2,1)))</f>
        <v/>
      </c>
      <c r="O12" s="51" t="str">
        <f>IF($G$20="","",IF($G$20&gt;$F$20,4,IF($G$20=$F$20,2,1)))</f>
        <v/>
      </c>
      <c r="P12" s="51" t="str">
        <f>IF($G$24="","",IF($G$24&gt;$F$24,4,IF($G$24=$F$24,2,1)))</f>
        <v/>
      </c>
      <c r="Q12" s="51" t="str">
        <f>IF($G$27="","",IF($G$27&gt;$F$27,4,IF($G$27=$F$27,2,1)))</f>
        <v/>
      </c>
      <c r="R12" s="51" t="str">
        <f>IF($F$33="","",IF($F$33&gt;$G$33,4,IF($F$33=$G$33,2,1)))</f>
        <v/>
      </c>
      <c r="S12" s="51" t="str">
        <f>IF($F$36="","",IF($F$36&gt;$G$36,4,IF($F$36=$G$36,2,1)))</f>
        <v/>
      </c>
      <c r="T12" s="75" t="str">
        <f t="shared" ref="T12:T18" si="1">IF(N12="","",SUM(N12:S12))</f>
        <v/>
      </c>
      <c r="U12" s="51"/>
      <c r="V12" s="51"/>
      <c r="W12" s="54"/>
    </row>
    <row r="13" spans="1:24" ht="18.75" x14ac:dyDescent="0.3">
      <c r="B13" s="150" t="s">
        <v>136</v>
      </c>
      <c r="C13" s="150" t="s">
        <v>140</v>
      </c>
      <c r="D13" s="150" t="s">
        <v>140</v>
      </c>
      <c r="E13" s="150" t="s">
        <v>140</v>
      </c>
      <c r="F13" s="150" t="s">
        <v>140</v>
      </c>
      <c r="G13" s="150" t="s">
        <v>140</v>
      </c>
      <c r="H13" s="150" t="s">
        <v>140</v>
      </c>
      <c r="I13" s="3"/>
      <c r="J13" s="3"/>
      <c r="K13" s="3"/>
      <c r="L13" s="3"/>
      <c r="M13" s="63" t="str">
        <f t="shared" si="0"/>
        <v>EDF MARTINIQUE 1</v>
      </c>
      <c r="N13" s="55" t="str">
        <f>IF($G$17="","",IF($G$17&gt;$F$17,4,IF($G$17=$F$17,2,1)))</f>
        <v/>
      </c>
      <c r="O13" s="55" t="str">
        <f>IF($F$21="","",IF($F$21&gt;$G$21,4,IF($F$21=$G$21,2,1)))</f>
        <v/>
      </c>
      <c r="P13" s="55" t="str">
        <f>IF($F$25="","",IF($F$25&gt;$G$25,4,IF($F$25=$G$25,2,1)))</f>
        <v/>
      </c>
      <c r="Q13" s="55" t="str">
        <f>IF($F$29="","",IF($F$29&gt;$G$29,4,IF($F$29=$G$29,2,1)))</f>
        <v/>
      </c>
      <c r="R13" s="55" t="str">
        <f>IF($F$30="","",IF($F$30&gt;$G$30,4,IF($F$30=$G$30,2,1)))</f>
        <v/>
      </c>
      <c r="S13" s="55" t="str">
        <f>IF($F$34="","",IF($F$34&gt;$G$34,4,IF($F$34=$G$34,2,1)))</f>
        <v/>
      </c>
      <c r="T13" s="76" t="str">
        <f t="shared" si="1"/>
        <v/>
      </c>
      <c r="U13" s="55"/>
      <c r="V13" s="55"/>
      <c r="W13" s="58"/>
    </row>
    <row r="14" spans="1:24" ht="19.5" thickBot="1" x14ac:dyDescent="0.35">
      <c r="B14" s="150"/>
      <c r="C14" s="150"/>
      <c r="D14" s="150"/>
      <c r="E14" s="150"/>
      <c r="F14" s="150"/>
      <c r="G14" s="150"/>
      <c r="H14" s="150"/>
      <c r="M14" s="66" t="str">
        <f t="shared" si="0"/>
        <v>SAMAC</v>
      </c>
      <c r="N14" s="55" t="str">
        <f>IF($F$18="","",IF($F$18&gt;$G$18,4,IF($F$18=$G$18,2,1)))</f>
        <v/>
      </c>
      <c r="O14" s="55" t="str">
        <f>IF($F$22="","",IF($F$22&gt;$G$22,4,IF($F$22=$G$22,2,1)))</f>
        <v/>
      </c>
      <c r="P14" s="55" t="str">
        <f>IF($G$25="","",IF($G$25&gt;$F$25,4,IF($G$25=$F$25,2,1)))</f>
        <v/>
      </c>
      <c r="Q14" s="55" t="str">
        <f>IF($F$31="","",IF($F$31&gt;$G$31,4,IF($F$31=$G$31,2,1)))</f>
        <v/>
      </c>
      <c r="R14" s="55" t="str">
        <f>IF($G$33="","",IF($G$33&gt;$F$33,4,IF($G$33=$F$33,2,1)))</f>
        <v/>
      </c>
      <c r="S14" s="55" t="str">
        <f>IF($G$37="","",IF($G$37&gt;$F$37,4,IF($G$37=$F$37,2,1)))</f>
        <v/>
      </c>
      <c r="T14" s="76" t="str">
        <f t="shared" si="1"/>
        <v/>
      </c>
      <c r="U14" s="55"/>
      <c r="V14" s="55"/>
      <c r="W14" s="58"/>
    </row>
    <row r="15" spans="1:24" ht="15.75" x14ac:dyDescent="0.25">
      <c r="B15" s="151" t="s">
        <v>36</v>
      </c>
      <c r="C15" s="152"/>
      <c r="D15" s="153"/>
      <c r="E15" s="153"/>
      <c r="F15" s="153"/>
      <c r="G15" s="153"/>
      <c r="H15" s="153"/>
      <c r="I15" s="4"/>
      <c r="J15" s="4"/>
      <c r="K15" s="4"/>
      <c r="L15" s="4"/>
      <c r="M15" s="66" t="str">
        <f t="shared" si="0"/>
        <v>FORT DE France 1</v>
      </c>
      <c r="N15" s="55" t="str">
        <f>IF($G$18="","",IF($G$18&gt;$F$18,4,IF($G$18=$F$18,2,1)))</f>
        <v/>
      </c>
      <c r="O15" s="55" t="str">
        <f>IF($G$21="","",IF($G$21&gt;$F$21,4,IF($G$21=$F$21,2,1)))</f>
        <v/>
      </c>
      <c r="P15" s="55" t="str">
        <f>IF($F$24="","",IF($F$24&gt;$G$24,4,IF($F$24=$G$24,2,1)))</f>
        <v/>
      </c>
      <c r="Q15" s="55" t="str">
        <f>IF($F$32="","",IF($F$32&gt;$G$32,4,IF($F$32=$G$32,2,1)))</f>
        <v/>
      </c>
      <c r="R15" s="55" t="str">
        <f>IF($F$35="","",IF($F$35&gt;$G$35,4,IF($F$35=$G$35,2,1)))</f>
        <v/>
      </c>
      <c r="S15" s="55" t="str">
        <f>IF($F$38="","",IF($F$38&gt;$G$38,4,IF($F$38=$G$38,2,1)))</f>
        <v/>
      </c>
      <c r="T15" s="76" t="str">
        <f t="shared" si="1"/>
        <v/>
      </c>
      <c r="U15" s="55"/>
      <c r="V15" s="55"/>
      <c r="W15" s="58"/>
    </row>
    <row r="16" spans="1:24" ht="16.5" thickBot="1" x14ac:dyDescent="0.3">
      <c r="B16" s="60" t="s">
        <v>16</v>
      </c>
      <c r="C16" s="61" t="s">
        <v>17</v>
      </c>
      <c r="D16" s="62" t="s">
        <v>18</v>
      </c>
      <c r="E16" s="13"/>
      <c r="F16" s="154" t="s">
        <v>19</v>
      </c>
      <c r="G16" s="154"/>
      <c r="H16" s="14"/>
      <c r="I16" s="15"/>
      <c r="J16" s="15"/>
      <c r="K16" s="15"/>
      <c r="L16" s="15"/>
      <c r="M16" s="63" t="str">
        <f t="shared" si="0"/>
        <v>SARA</v>
      </c>
      <c r="N16" s="68" t="str">
        <f>IF($F$19="","",IF($F$19&gt;$G$19,4,IF($F$19=$G$19,2,1)))</f>
        <v/>
      </c>
      <c r="O16" s="68" t="str">
        <f>IF($G$22="","",IF($G$22&gt;$F$22,4,IF($G$22=$F$22,2,1)))</f>
        <v/>
      </c>
      <c r="P16" s="68" t="str">
        <f>IF($F$26="","",IF($F$26&gt;$G$26,4,IF($F$26=$G$26,2,1)))</f>
        <v/>
      </c>
      <c r="Q16" s="68" t="str">
        <f>IF($G$29="","",IF($G$29&gt;$F$29,4,IF($G$29=$F$29,2,1)))</f>
        <v/>
      </c>
      <c r="R16" s="68" t="str">
        <f>IF($G$32="","",IF($G$32&gt;$F$32,4,IF($G$32=$F$32,2,1)))</f>
        <v/>
      </c>
      <c r="S16" s="68" t="str">
        <f>IF($G$36="","",IF($G$36&gt;$F$36,4,IF($G$36=$F$36,2,1)))</f>
        <v/>
      </c>
      <c r="T16" s="68" t="str">
        <f t="shared" si="1"/>
        <v/>
      </c>
      <c r="U16" s="68"/>
      <c r="V16" s="68"/>
      <c r="W16" s="69"/>
    </row>
    <row r="17" spans="2:23" ht="15.75" x14ac:dyDescent="0.25">
      <c r="B17" s="95" t="s">
        <v>20</v>
      </c>
      <c r="C17" s="96">
        <v>43594</v>
      </c>
      <c r="D17" s="97" t="s">
        <v>81</v>
      </c>
      <c r="E17" s="77" t="str">
        <f>B7</f>
        <v>MADI'DEV</v>
      </c>
      <c r="F17" s="78"/>
      <c r="G17" s="78"/>
      <c r="H17" s="79" t="str">
        <f>B8</f>
        <v>EDF MARTINIQUE 1</v>
      </c>
      <c r="I17" s="15"/>
      <c r="J17" s="15"/>
      <c r="K17" s="15"/>
      <c r="L17" s="16"/>
      <c r="M17" s="63" t="str">
        <f t="shared" si="0"/>
        <v>RECTORAT 972 2</v>
      </c>
      <c r="N17" s="68" t="str">
        <f>IF($G$19="","",IF($G$19&gt;$F$19,4,IF($G$19=$F$19,2,1)))</f>
        <v/>
      </c>
      <c r="O17" s="68" t="str">
        <f>IF($G$23="","",IF($G$23&gt;$F$23,4,IF($G$23=$F$23,2,1)))</f>
        <v/>
      </c>
      <c r="P17" s="68" t="str">
        <f>IF($F$27="","",IF($F$27&gt;$G$27,4,IF($F$27=$G$27,2,1)))</f>
        <v/>
      </c>
      <c r="Q17" s="68" t="str">
        <f>IF($G$31="","",IF($G$31&gt;$F$31,4,IF($G$31=$F$31,2,1)))</f>
        <v/>
      </c>
      <c r="R17" s="68" t="str">
        <f>IF($G$34="","",IF($G$34&gt;$F$34,4,IF($G$34=$F$34,2,1)))</f>
        <v/>
      </c>
      <c r="S17" s="68" t="str">
        <f>IF($G$38="","",IF($G$38&gt;$F$38,4,IF($G$38=$F$38,2,1)))</f>
        <v/>
      </c>
      <c r="T17" s="68" t="str">
        <f t="shared" si="1"/>
        <v/>
      </c>
      <c r="U17" s="68"/>
      <c r="V17" s="68"/>
      <c r="W17" s="69"/>
    </row>
    <row r="18" spans="2:23" ht="16.5" thickBot="1" x14ac:dyDescent="0.3">
      <c r="B18" s="98" t="s">
        <v>21</v>
      </c>
      <c r="C18" s="99">
        <v>43594</v>
      </c>
      <c r="D18" s="100" t="s">
        <v>81</v>
      </c>
      <c r="E18" s="80" t="str">
        <f>B9</f>
        <v>SAMAC</v>
      </c>
      <c r="F18" s="81"/>
      <c r="G18" s="81"/>
      <c r="H18" s="82" t="str">
        <f>B10</f>
        <v>FORT DE France 1</v>
      </c>
      <c r="I18" s="15"/>
      <c r="J18" s="15"/>
      <c r="K18" s="15"/>
      <c r="L18" s="16"/>
      <c r="M18" s="64" t="str">
        <f t="shared" si="0"/>
        <v>MAISON DU HANDI</v>
      </c>
      <c r="N18" s="72" t="str">
        <f>IF($F$20="","",IF($F$20&gt;$G$20,4,IF($F$20=$G$20,2,1)))</f>
        <v/>
      </c>
      <c r="O18" s="72" t="str">
        <f>IF($F$23="","",IF($F$23&gt;$G$23,4,IF($F$23=$G$23,2,1)))</f>
        <v/>
      </c>
      <c r="P18" s="72" t="str">
        <f>IF($G$26="","",IF($G$26&gt;$F$26,4,IF($G$26=$F$26,2,1)))</f>
        <v/>
      </c>
      <c r="Q18" s="72" t="str">
        <f>IF($G$30="","",IF($G$30&gt;$F$30,4,IF($G$30=$F$30,2,1)))</f>
        <v/>
      </c>
      <c r="R18" s="72" t="str">
        <f>IF($G$35="","",IF($G$35&gt;$F$35,4,IF($G$35=$F$35,2,1)))</f>
        <v/>
      </c>
      <c r="S18" s="72" t="str">
        <f>IF($F$37="","",IF($F$37&gt;$G$37,4,IF($F$37=$G$37,2,1)))</f>
        <v/>
      </c>
      <c r="T18" s="72" t="str">
        <f t="shared" si="1"/>
        <v/>
      </c>
      <c r="U18" s="72"/>
      <c r="V18" s="72"/>
      <c r="W18" s="73"/>
    </row>
    <row r="19" spans="2:23" ht="16.5" thickBot="1" x14ac:dyDescent="0.3">
      <c r="B19" s="104" t="s">
        <v>23</v>
      </c>
      <c r="C19" s="105">
        <v>43594</v>
      </c>
      <c r="D19" s="106" t="s">
        <v>81</v>
      </c>
      <c r="E19" s="86" t="str">
        <f>B11</f>
        <v>SARA</v>
      </c>
      <c r="F19" s="87"/>
      <c r="G19" s="87"/>
      <c r="H19" s="88" t="str">
        <f>B12</f>
        <v>RECTORAT 972 2</v>
      </c>
      <c r="I19" s="16"/>
      <c r="J19" s="16"/>
      <c r="K19" s="16"/>
      <c r="L19" s="16"/>
      <c r="M19" s="147" t="s">
        <v>99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</row>
    <row r="20" spans="2:23" ht="15.75" x14ac:dyDescent="0.25">
      <c r="B20" s="107" t="s">
        <v>20</v>
      </c>
      <c r="C20" s="108">
        <v>43594</v>
      </c>
      <c r="D20" s="109" t="s">
        <v>82</v>
      </c>
      <c r="E20" s="92" t="str">
        <f>B13</f>
        <v>MAISON DU HANDI</v>
      </c>
      <c r="F20" s="118"/>
      <c r="G20" s="118"/>
      <c r="H20" s="94" t="str">
        <f>B7</f>
        <v>MADI'DEV</v>
      </c>
      <c r="I20" s="15"/>
      <c r="J20" s="15"/>
      <c r="K20" s="15"/>
      <c r="L20" s="15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</row>
    <row r="21" spans="2:23" ht="15.75" x14ac:dyDescent="0.25">
      <c r="B21" s="98" t="s">
        <v>21</v>
      </c>
      <c r="C21" s="99">
        <v>43594</v>
      </c>
      <c r="D21" s="100" t="s">
        <v>82</v>
      </c>
      <c r="E21" s="80" t="str">
        <f>B8</f>
        <v>EDF MARTINIQUE 1</v>
      </c>
      <c r="F21" s="81"/>
      <c r="G21" s="81"/>
      <c r="H21" s="82" t="str">
        <f>B10</f>
        <v>FORT DE France 1</v>
      </c>
      <c r="I21" s="4"/>
      <c r="J21" s="4"/>
      <c r="K21" s="4"/>
      <c r="L21" s="4"/>
    </row>
    <row r="22" spans="2:23" ht="19.5" thickBot="1" x14ac:dyDescent="0.35">
      <c r="B22" s="104" t="s">
        <v>23</v>
      </c>
      <c r="C22" s="105">
        <v>43594</v>
      </c>
      <c r="D22" s="106" t="s">
        <v>82</v>
      </c>
      <c r="E22" s="86" t="str">
        <f>B9</f>
        <v>SAMAC</v>
      </c>
      <c r="F22" s="87"/>
      <c r="G22" s="87"/>
      <c r="H22" s="88" t="str">
        <f>B11</f>
        <v>SARA</v>
      </c>
      <c r="I22" s="18"/>
      <c r="J22" s="18"/>
      <c r="K22" s="18"/>
      <c r="L22" s="18"/>
    </row>
    <row r="23" spans="2:23" ht="18.75" x14ac:dyDescent="0.3">
      <c r="B23" s="107" t="s">
        <v>20</v>
      </c>
      <c r="C23" s="108">
        <v>43594</v>
      </c>
      <c r="D23" s="109" t="s">
        <v>83</v>
      </c>
      <c r="E23" s="92" t="str">
        <f>B13</f>
        <v>MAISON DU HANDI</v>
      </c>
      <c r="F23" s="93"/>
      <c r="G23" s="93"/>
      <c r="H23" s="94" t="str">
        <f>B12</f>
        <v>RECTORAT 972 2</v>
      </c>
      <c r="I23" s="20"/>
      <c r="J23" s="20"/>
      <c r="K23" s="20"/>
      <c r="L23" s="20"/>
    </row>
    <row r="24" spans="2:23" ht="15.75" x14ac:dyDescent="0.25">
      <c r="B24" s="98" t="s">
        <v>21</v>
      </c>
      <c r="C24" s="99">
        <v>43594</v>
      </c>
      <c r="D24" s="100" t="s">
        <v>83</v>
      </c>
      <c r="E24" s="80" t="str">
        <f>B10</f>
        <v>FORT DE France 1</v>
      </c>
      <c r="F24" s="90"/>
      <c r="G24" s="90"/>
      <c r="H24" s="82" t="str">
        <f>B7</f>
        <v>MADI'DEV</v>
      </c>
      <c r="I24" s="4"/>
      <c r="J24" s="4"/>
      <c r="K24" s="4"/>
      <c r="L24" s="4"/>
    </row>
    <row r="25" spans="2:23" ht="16.5" thickBot="1" x14ac:dyDescent="0.3">
      <c r="B25" s="104" t="s">
        <v>23</v>
      </c>
      <c r="C25" s="105">
        <v>43594</v>
      </c>
      <c r="D25" s="106" t="s">
        <v>83</v>
      </c>
      <c r="E25" s="86" t="str">
        <f>B8</f>
        <v>EDF MARTINIQUE 1</v>
      </c>
      <c r="F25" s="91"/>
      <c r="G25" s="91"/>
      <c r="H25" s="88" t="str">
        <f>B9</f>
        <v>SAMAC</v>
      </c>
      <c r="I25" s="4"/>
      <c r="J25" s="4"/>
      <c r="K25" s="4"/>
      <c r="L25" s="4"/>
    </row>
    <row r="26" spans="2:23" ht="15.75" x14ac:dyDescent="0.25">
      <c r="B26" s="107" t="s">
        <v>84</v>
      </c>
      <c r="C26" s="108">
        <v>43594</v>
      </c>
      <c r="D26" s="109" t="s">
        <v>88</v>
      </c>
      <c r="E26" s="92" t="str">
        <f>B11</f>
        <v>SARA</v>
      </c>
      <c r="F26" s="93"/>
      <c r="G26" s="93"/>
      <c r="H26" s="94" t="str">
        <f>B13</f>
        <v>MAISON DU HANDI</v>
      </c>
      <c r="I26" s="4"/>
      <c r="J26" s="4"/>
      <c r="K26" s="4"/>
      <c r="L26" s="4"/>
    </row>
    <row r="27" spans="2:23" ht="16.5" thickBot="1" x14ac:dyDescent="0.3">
      <c r="B27" s="98" t="s">
        <v>86</v>
      </c>
      <c r="C27" s="99">
        <v>43594</v>
      </c>
      <c r="D27" s="100" t="s">
        <v>88</v>
      </c>
      <c r="E27" s="80" t="str">
        <f>B12</f>
        <v>RECTORAT 972 2</v>
      </c>
      <c r="F27" s="21"/>
      <c r="G27" s="21"/>
      <c r="H27" s="82" t="str">
        <f>B7</f>
        <v>MADI'DEV</v>
      </c>
      <c r="I27" s="4"/>
      <c r="J27" s="4"/>
      <c r="K27" s="4"/>
      <c r="L27" s="4"/>
    </row>
    <row r="28" spans="2:23" ht="15.75" thickBot="1" x14ac:dyDescent="0.3">
      <c r="B28" s="136" t="s">
        <v>38</v>
      </c>
      <c r="C28" s="136"/>
      <c r="D28" s="136"/>
      <c r="E28" s="136"/>
      <c r="F28" s="136"/>
      <c r="G28" s="136"/>
      <c r="H28" s="137"/>
    </row>
    <row r="29" spans="2:23" ht="16.5" thickBot="1" x14ac:dyDescent="0.3">
      <c r="B29" s="110" t="s">
        <v>24</v>
      </c>
      <c r="C29" s="111">
        <v>43595</v>
      </c>
      <c r="D29" s="112" t="s">
        <v>115</v>
      </c>
      <c r="E29" s="113" t="str">
        <f>B8</f>
        <v>EDF MARTINIQUE 1</v>
      </c>
      <c r="F29" s="114"/>
      <c r="G29" s="114"/>
      <c r="H29" s="115" t="str">
        <f>B11</f>
        <v>SARA</v>
      </c>
    </row>
    <row r="30" spans="2:23" ht="15.75" x14ac:dyDescent="0.25">
      <c r="B30" s="95" t="s">
        <v>23</v>
      </c>
      <c r="C30" s="96">
        <v>43595</v>
      </c>
      <c r="D30" s="97" t="s">
        <v>88</v>
      </c>
      <c r="E30" s="77" t="str">
        <f>B8</f>
        <v>EDF MARTINIQUE 1</v>
      </c>
      <c r="F30" s="89"/>
      <c r="G30" s="89"/>
      <c r="H30" s="79" t="str">
        <f>B13</f>
        <v>MAISON DU HANDI</v>
      </c>
    </row>
    <row r="31" spans="2:23" ht="15.75" x14ac:dyDescent="0.25">
      <c r="B31" s="98" t="s">
        <v>21</v>
      </c>
      <c r="C31" s="99">
        <v>43595</v>
      </c>
      <c r="D31" s="100" t="s">
        <v>88</v>
      </c>
      <c r="E31" s="80" t="str">
        <f>B9</f>
        <v>SAMAC</v>
      </c>
      <c r="F31" s="90"/>
      <c r="G31" s="90"/>
      <c r="H31" s="82" t="str">
        <f>B12</f>
        <v>RECTORAT 972 2</v>
      </c>
    </row>
    <row r="32" spans="2:23" ht="16.5" thickBot="1" x14ac:dyDescent="0.3">
      <c r="B32" s="101" t="s">
        <v>20</v>
      </c>
      <c r="C32" s="102">
        <v>43595</v>
      </c>
      <c r="D32" s="103" t="s">
        <v>88</v>
      </c>
      <c r="E32" s="83" t="str">
        <f>B10</f>
        <v>FORT DE France 1</v>
      </c>
      <c r="F32" s="116"/>
      <c r="G32" s="116"/>
      <c r="H32" s="85" t="str">
        <f>B11</f>
        <v>SARA</v>
      </c>
    </row>
    <row r="33" spans="2:8" ht="15.75" x14ac:dyDescent="0.25">
      <c r="B33" s="95" t="s">
        <v>23</v>
      </c>
      <c r="C33" s="96">
        <v>43595</v>
      </c>
      <c r="D33" s="97" t="s">
        <v>116</v>
      </c>
      <c r="E33" s="77" t="str">
        <f>B7</f>
        <v>MADI'DEV</v>
      </c>
      <c r="F33" s="89"/>
      <c r="G33" s="89"/>
      <c r="H33" s="79" t="str">
        <f>B9</f>
        <v>SAMAC</v>
      </c>
    </row>
    <row r="34" spans="2:8" ht="15.75" x14ac:dyDescent="0.25">
      <c r="B34" s="98" t="s">
        <v>21</v>
      </c>
      <c r="C34" s="99">
        <v>43595</v>
      </c>
      <c r="D34" s="100" t="s">
        <v>116</v>
      </c>
      <c r="E34" s="80" t="str">
        <f>B8</f>
        <v>EDF MARTINIQUE 1</v>
      </c>
      <c r="F34" s="90"/>
      <c r="G34" s="90"/>
      <c r="H34" s="82" t="str">
        <f>B12</f>
        <v>RECTORAT 972 2</v>
      </c>
    </row>
    <row r="35" spans="2:8" ht="16.5" thickBot="1" x14ac:dyDescent="0.3">
      <c r="B35" s="101" t="s">
        <v>20</v>
      </c>
      <c r="C35" s="102">
        <v>43595</v>
      </c>
      <c r="D35" s="103" t="s">
        <v>116</v>
      </c>
      <c r="E35" s="83" t="str">
        <f>B10</f>
        <v>FORT DE France 1</v>
      </c>
      <c r="F35" s="116"/>
      <c r="G35" s="116"/>
      <c r="H35" s="85" t="str">
        <f>B13</f>
        <v>MAISON DU HANDI</v>
      </c>
    </row>
    <row r="36" spans="2:8" ht="15.75" x14ac:dyDescent="0.25">
      <c r="B36" s="95" t="s">
        <v>23</v>
      </c>
      <c r="C36" s="96">
        <v>43595</v>
      </c>
      <c r="D36" s="97" t="s">
        <v>117</v>
      </c>
      <c r="E36" s="77" t="str">
        <f>B7</f>
        <v>MADI'DEV</v>
      </c>
      <c r="F36" s="89"/>
      <c r="G36" s="89"/>
      <c r="H36" s="79" t="str">
        <f>B11</f>
        <v>SARA</v>
      </c>
    </row>
    <row r="37" spans="2:8" ht="15.75" x14ac:dyDescent="0.25">
      <c r="B37" s="98" t="s">
        <v>21</v>
      </c>
      <c r="C37" s="99">
        <v>43595</v>
      </c>
      <c r="D37" s="100" t="s">
        <v>117</v>
      </c>
      <c r="E37" s="80" t="str">
        <f>B13</f>
        <v>MAISON DU HANDI</v>
      </c>
      <c r="F37" s="90"/>
      <c r="G37" s="90"/>
      <c r="H37" s="82" t="str">
        <f>B9</f>
        <v>SAMAC</v>
      </c>
    </row>
    <row r="38" spans="2:8" ht="16.5" thickBot="1" x14ac:dyDescent="0.3">
      <c r="B38" s="104" t="s">
        <v>20</v>
      </c>
      <c r="C38" s="105">
        <v>43595</v>
      </c>
      <c r="D38" s="106" t="s">
        <v>117</v>
      </c>
      <c r="E38" s="86" t="str">
        <f>B10</f>
        <v>FORT DE France 1</v>
      </c>
      <c r="F38" s="117"/>
      <c r="G38" s="117"/>
      <c r="H38" s="88" t="str">
        <f>B12</f>
        <v>RECTORAT 972 2</v>
      </c>
    </row>
  </sheetData>
  <mergeCells count="23">
    <mergeCell ref="B28:H28"/>
    <mergeCell ref="M9:W9"/>
    <mergeCell ref="M10:M11"/>
    <mergeCell ref="N10:T10"/>
    <mergeCell ref="U10:W10"/>
    <mergeCell ref="B12:H12"/>
    <mergeCell ref="B11:H11"/>
    <mergeCell ref="M19:W20"/>
    <mergeCell ref="B13:H13"/>
    <mergeCell ref="B14:H14"/>
    <mergeCell ref="B15:H15"/>
    <mergeCell ref="F16:G16"/>
    <mergeCell ref="A1:K1"/>
    <mergeCell ref="L1:X1"/>
    <mergeCell ref="A2:K2"/>
    <mergeCell ref="L2:X2"/>
    <mergeCell ref="D4:H4"/>
    <mergeCell ref="N4:V4"/>
    <mergeCell ref="B6:H6"/>
    <mergeCell ref="B7:H7"/>
    <mergeCell ref="B8:H8"/>
    <mergeCell ref="B9:H9"/>
    <mergeCell ref="B10:H10"/>
  </mergeCells>
  <conditionalFormatting sqref="W12:W15">
    <cfRule type="cellIs" dxfId="5" priority="1" stopIfTrue="1" operator="lessThan">
      <formula>0</formula>
    </cfRule>
    <cfRule type="cellIs" dxfId="4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topLeftCell="F1" workbookViewId="0">
      <selection activeCell="N12" sqref="N12:T18"/>
    </sheetView>
  </sheetViews>
  <sheetFormatPr baseColWidth="10" defaultRowHeight="15" x14ac:dyDescent="0.25"/>
  <cols>
    <col min="2" max="2" width="7.5703125" customWidth="1"/>
    <col min="3" max="3" width="7" bestFit="1" customWidth="1"/>
    <col min="4" max="4" width="8.140625" customWidth="1"/>
    <col min="5" max="5" width="21.85546875" bestFit="1" customWidth="1"/>
    <col min="6" max="7" width="6.7109375" customWidth="1"/>
    <col min="8" max="8" width="21.85546875" bestFit="1" customWidth="1"/>
    <col min="13" max="13" width="22" bestFit="1" customWidth="1"/>
    <col min="14" max="14" width="6.5703125" customWidth="1"/>
    <col min="15" max="15" width="5.85546875" customWidth="1"/>
    <col min="16" max="16" width="6" customWidth="1"/>
    <col min="17" max="18" width="6.140625" customWidth="1"/>
    <col min="19" max="19" width="6.28515625" customWidth="1"/>
    <col min="20" max="20" width="9.5703125" customWidth="1"/>
  </cols>
  <sheetData>
    <row r="1" spans="1:24" ht="15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 t="s">
        <v>0</v>
      </c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x14ac:dyDescent="0.25">
      <c r="A2" s="134" t="s">
        <v>37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 t="s">
        <v>37</v>
      </c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x14ac:dyDescent="0.25">
      <c r="D3" s="1"/>
    </row>
    <row r="4" spans="1:24" ht="18.75" x14ac:dyDescent="0.3">
      <c r="D4" s="135"/>
      <c r="E4" s="135"/>
      <c r="F4" s="135"/>
      <c r="G4" s="135"/>
      <c r="H4" s="135"/>
      <c r="I4" s="2"/>
      <c r="J4" s="2"/>
      <c r="K4" s="2"/>
      <c r="L4" s="2"/>
      <c r="N4" s="135"/>
      <c r="O4" s="135"/>
      <c r="P4" s="135"/>
      <c r="Q4" s="135"/>
      <c r="R4" s="135"/>
      <c r="S4" s="135"/>
      <c r="T4" s="135"/>
      <c r="U4" s="135"/>
      <c r="V4" s="135"/>
    </row>
    <row r="5" spans="1:24" x14ac:dyDescent="0.25">
      <c r="D5" s="1"/>
    </row>
    <row r="6" spans="1:24" ht="21" x14ac:dyDescent="0.35">
      <c r="B6" s="127" t="s">
        <v>31</v>
      </c>
      <c r="C6" s="128"/>
      <c r="D6" s="128"/>
      <c r="E6" s="128"/>
      <c r="F6" s="128"/>
      <c r="G6" s="128"/>
      <c r="H6" s="129"/>
      <c r="I6" s="3"/>
      <c r="J6" s="3"/>
      <c r="K6" s="3"/>
      <c r="L6" s="3"/>
    </row>
    <row r="7" spans="1:24" ht="18.75" x14ac:dyDescent="0.3">
      <c r="B7" s="130" t="s">
        <v>124</v>
      </c>
      <c r="C7" s="131" t="s">
        <v>120</v>
      </c>
      <c r="D7" s="131" t="s">
        <v>120</v>
      </c>
      <c r="E7" s="131" t="s">
        <v>120</v>
      </c>
      <c r="F7" s="131" t="s">
        <v>120</v>
      </c>
      <c r="G7" s="131" t="s">
        <v>120</v>
      </c>
      <c r="H7" s="132" t="s">
        <v>120</v>
      </c>
      <c r="I7" s="3"/>
      <c r="J7" s="3"/>
      <c r="K7" s="3"/>
      <c r="L7" s="3"/>
    </row>
    <row r="8" spans="1:24" ht="19.5" thickBot="1" x14ac:dyDescent="0.35">
      <c r="B8" s="130" t="s">
        <v>121</v>
      </c>
      <c r="C8" s="131" t="s">
        <v>121</v>
      </c>
      <c r="D8" s="131" t="s">
        <v>121</v>
      </c>
      <c r="E8" s="131" t="s">
        <v>121</v>
      </c>
      <c r="F8" s="131" t="s">
        <v>121</v>
      </c>
      <c r="G8" s="131" t="s">
        <v>121</v>
      </c>
      <c r="H8" s="132" t="s">
        <v>121</v>
      </c>
      <c r="I8" s="3"/>
      <c r="J8" s="3"/>
      <c r="K8" s="3"/>
      <c r="L8" s="3"/>
      <c r="X8" s="4"/>
    </row>
    <row r="9" spans="1:24" ht="19.5" thickBot="1" x14ac:dyDescent="0.35">
      <c r="B9" s="130" t="s">
        <v>122</v>
      </c>
      <c r="C9" s="131" t="s">
        <v>122</v>
      </c>
      <c r="D9" s="131" t="s">
        <v>122</v>
      </c>
      <c r="E9" s="131" t="s">
        <v>122</v>
      </c>
      <c r="F9" s="131" t="s">
        <v>122</v>
      </c>
      <c r="G9" s="131" t="s">
        <v>122</v>
      </c>
      <c r="H9" s="132" t="s">
        <v>122</v>
      </c>
      <c r="I9" s="3"/>
      <c r="J9" s="3"/>
      <c r="K9" s="3"/>
      <c r="L9" s="3"/>
      <c r="M9" s="138" t="s">
        <v>32</v>
      </c>
      <c r="N9" s="139"/>
      <c r="O9" s="139"/>
      <c r="P9" s="139"/>
      <c r="Q9" s="139"/>
      <c r="R9" s="139"/>
      <c r="S9" s="139"/>
      <c r="T9" s="139"/>
      <c r="U9" s="139"/>
      <c r="V9" s="139"/>
      <c r="W9" s="140"/>
      <c r="X9" s="5"/>
    </row>
    <row r="10" spans="1:24" ht="19.5" thickBot="1" x14ac:dyDescent="0.35">
      <c r="B10" s="130" t="s">
        <v>123</v>
      </c>
      <c r="C10" s="131" t="s">
        <v>123</v>
      </c>
      <c r="D10" s="131" t="s">
        <v>123</v>
      </c>
      <c r="E10" s="131" t="s">
        <v>123</v>
      </c>
      <c r="F10" s="131" t="s">
        <v>123</v>
      </c>
      <c r="G10" s="131" t="s">
        <v>123</v>
      </c>
      <c r="H10" s="132" t="s">
        <v>123</v>
      </c>
      <c r="I10" s="3"/>
      <c r="J10" s="3"/>
      <c r="K10" s="3"/>
      <c r="L10" s="3"/>
      <c r="M10" s="141" t="s">
        <v>3</v>
      </c>
      <c r="N10" s="143" t="s">
        <v>4</v>
      </c>
      <c r="O10" s="143"/>
      <c r="P10" s="143"/>
      <c r="Q10" s="143"/>
      <c r="R10" s="143"/>
      <c r="S10" s="143"/>
      <c r="T10" s="144"/>
      <c r="U10" s="145" t="s">
        <v>5</v>
      </c>
      <c r="V10" s="143"/>
      <c r="W10" s="146"/>
      <c r="X10" s="5"/>
    </row>
    <row r="11" spans="1:24" ht="19.5" thickBot="1" x14ac:dyDescent="0.35">
      <c r="B11" s="130" t="s">
        <v>120</v>
      </c>
      <c r="C11" s="131" t="s">
        <v>124</v>
      </c>
      <c r="D11" s="131" t="s">
        <v>124</v>
      </c>
      <c r="E11" s="131" t="s">
        <v>124</v>
      </c>
      <c r="F11" s="131" t="s">
        <v>124</v>
      </c>
      <c r="G11" s="131" t="s">
        <v>124</v>
      </c>
      <c r="H11" s="132" t="s">
        <v>124</v>
      </c>
      <c r="I11" s="3"/>
      <c r="J11" s="3"/>
      <c r="K11" s="3"/>
      <c r="L11" s="3"/>
      <c r="M11" s="142"/>
      <c r="N11" s="6" t="s">
        <v>6</v>
      </c>
      <c r="O11" s="6" t="s">
        <v>7</v>
      </c>
      <c r="P11" s="6" t="s">
        <v>8</v>
      </c>
      <c r="Q11" s="6" t="s">
        <v>9</v>
      </c>
      <c r="R11" s="6" t="s">
        <v>10</v>
      </c>
      <c r="S11" s="6" t="s">
        <v>11</v>
      </c>
      <c r="T11" s="7" t="s">
        <v>12</v>
      </c>
      <c r="U11" s="8" t="s">
        <v>13</v>
      </c>
      <c r="V11" s="6" t="s">
        <v>14</v>
      </c>
      <c r="W11" s="9" t="s">
        <v>15</v>
      </c>
      <c r="X11" s="4"/>
    </row>
    <row r="12" spans="1:24" ht="18.75" x14ac:dyDescent="0.3">
      <c r="B12" s="130" t="s">
        <v>125</v>
      </c>
      <c r="C12" s="131" t="s">
        <v>125</v>
      </c>
      <c r="D12" s="131" t="s">
        <v>125</v>
      </c>
      <c r="E12" s="131" t="s">
        <v>125</v>
      </c>
      <c r="F12" s="131" t="s">
        <v>125</v>
      </c>
      <c r="G12" s="131" t="s">
        <v>125</v>
      </c>
      <c r="H12" s="132" t="s">
        <v>125</v>
      </c>
      <c r="I12" s="3"/>
      <c r="J12" s="3"/>
      <c r="K12" s="3"/>
      <c r="L12" s="3"/>
      <c r="M12" s="50" t="str">
        <f t="shared" ref="M12:M18" si="0">$B7</f>
        <v>CREDIT AGRICOLE</v>
      </c>
      <c r="N12" s="65" t="str">
        <f>IF($F$17="","",IF($F$17&gt;$G$17,4,IF($F$17=$G$17,2,1)))</f>
        <v/>
      </c>
      <c r="O12" s="51" t="str">
        <f>IF($G$20="","",IF($G$20&gt;$F$20,4,IF($G$20=$F$20,2,1)))</f>
        <v/>
      </c>
      <c r="P12" s="51" t="str">
        <f>IF($G$24="","",IF($G$24&gt;$F$24,4,IF($G$24=$F$24,2,1)))</f>
        <v/>
      </c>
      <c r="Q12" s="51" t="str">
        <f>IF($G$27="","",IF($G$27&gt;$F$27,4,IF($G$27=$F$27,2,1)))</f>
        <v/>
      </c>
      <c r="R12" s="51" t="str">
        <f>IF($F$33="","",IF($F$33&gt;$G$33,4,IF($F$33=$G$33,2,1)))</f>
        <v/>
      </c>
      <c r="S12" s="51" t="str">
        <f>IF($F$36="","",IF($F$36&gt;$G$36,4,IF($F$36=$G$36,2,1)))</f>
        <v/>
      </c>
      <c r="T12" s="52" t="str">
        <f t="shared" ref="T12:T18" si="1">IF(N12="","",SUM(N12:S12))</f>
        <v/>
      </c>
      <c r="U12" s="53"/>
      <c r="V12" s="51"/>
      <c r="W12" s="54"/>
      <c r="X12" s="4"/>
    </row>
    <row r="13" spans="1:24" ht="18.75" x14ac:dyDescent="0.3">
      <c r="B13" s="130" t="s">
        <v>126</v>
      </c>
      <c r="C13" s="131" t="s">
        <v>126</v>
      </c>
      <c r="D13" s="131" t="s">
        <v>126</v>
      </c>
      <c r="E13" s="131" t="s">
        <v>126</v>
      </c>
      <c r="F13" s="131" t="s">
        <v>126</v>
      </c>
      <c r="G13" s="131" t="s">
        <v>126</v>
      </c>
      <c r="H13" s="132" t="s">
        <v>126</v>
      </c>
      <c r="I13" s="3"/>
      <c r="J13" s="3"/>
      <c r="K13" s="3"/>
      <c r="L13" s="3"/>
      <c r="M13" s="63" t="str">
        <f t="shared" si="0"/>
        <v>SAINTE-MARIE</v>
      </c>
      <c r="N13" s="59" t="str">
        <f>IF($G$17="","",IF($G$17&gt;$F$17,4,IF($G$17=$F$17,2,1)))</f>
        <v/>
      </c>
      <c r="O13" s="55" t="str">
        <f>IF($F$21="","",IF($F$21&gt;$G$21,4,IF($F$21=$G$21,2,1)))</f>
        <v/>
      </c>
      <c r="P13" s="55" t="str">
        <f>IF($F$25="","",IF($F$25&gt;$G$25,4,IF($F$25=$G$25,2,1)))</f>
        <v/>
      </c>
      <c r="Q13" s="55" t="str">
        <f>IF($F$29="","",IF($F$29&gt;$G$29,4,IF($F$29=$G$29,2,1)))</f>
        <v/>
      </c>
      <c r="R13" s="55" t="str">
        <f>IF($F$30="","",IF($F$30&gt;$G$30,4,IF($F$30=$G$30,2,1)))</f>
        <v/>
      </c>
      <c r="S13" s="55" t="str">
        <f>IF($F$34="","",IF($F$34&gt;$G$34,4,IF($F$34=$G$34,2,1)))</f>
        <v/>
      </c>
      <c r="T13" s="56" t="str">
        <f t="shared" si="1"/>
        <v/>
      </c>
      <c r="U13" s="57"/>
      <c r="V13" s="55"/>
      <c r="W13" s="58"/>
    </row>
    <row r="14" spans="1:24" ht="19.5" thickBot="1" x14ac:dyDescent="0.35">
      <c r="B14" s="150"/>
      <c r="C14" s="150"/>
      <c r="D14" s="150"/>
      <c r="E14" s="150"/>
      <c r="F14" s="150"/>
      <c r="G14" s="150"/>
      <c r="H14" s="150"/>
      <c r="M14" s="66" t="str">
        <f t="shared" si="0"/>
        <v>CGOS HOSPITAL 1</v>
      </c>
      <c r="N14" s="59" t="str">
        <f>IF($F$18="","",IF($F$18&gt;$G$18,4,IF($F$18=$G$18,2,1)))</f>
        <v/>
      </c>
      <c r="O14" s="55" t="str">
        <f>IF($F$22="","",IF($F$22&gt;$G$22,4,IF($F$22=$G$22,2,1)))</f>
        <v/>
      </c>
      <c r="P14" s="55" t="str">
        <f>IF($G$25="","",IF($G$25&gt;$F$25,4,IF($G$25=$F$25,2,1)))</f>
        <v/>
      </c>
      <c r="Q14" s="55" t="str">
        <f>IF($F$31="","",IF($F$31&gt;$G$31,4,IF($F$31=$G$31,2,1)))</f>
        <v/>
      </c>
      <c r="R14" s="55" t="str">
        <f>IF($G$33="","",IF($G$33&gt;$F$33,4,IF($G$33=$F$33,2,1)))</f>
        <v/>
      </c>
      <c r="S14" s="55" t="str">
        <f>IF($G$37="","",IF($G$37&gt;$F$37,4,IF($G$37=$F$37,2,1)))</f>
        <v/>
      </c>
      <c r="T14" s="56" t="str">
        <f t="shared" si="1"/>
        <v/>
      </c>
      <c r="U14" s="57"/>
      <c r="V14" s="55"/>
      <c r="W14" s="58"/>
    </row>
    <row r="15" spans="1:24" ht="15.75" x14ac:dyDescent="0.25">
      <c r="B15" s="151" t="s">
        <v>33</v>
      </c>
      <c r="C15" s="152"/>
      <c r="D15" s="153"/>
      <c r="E15" s="153"/>
      <c r="F15" s="153"/>
      <c r="G15" s="153"/>
      <c r="H15" s="153"/>
      <c r="I15" s="4"/>
      <c r="J15" s="4"/>
      <c r="K15" s="4"/>
      <c r="L15" s="4"/>
      <c r="M15" s="66" t="str">
        <f t="shared" si="0"/>
        <v>CT MARTINIQUE</v>
      </c>
      <c r="N15" s="59" t="str">
        <f>IF($G$18="","",IF($G$18&gt;$F$18,4,IF($G$18=$F$18,2,1)))</f>
        <v/>
      </c>
      <c r="O15" s="55" t="str">
        <f>IF($G$21="","",IF($G$21&gt;$F$21,4,IF($G$21=$F$21,2,1)))</f>
        <v/>
      </c>
      <c r="P15" s="55" t="str">
        <f>IF($F$24="","",IF($F$24&gt;$G$24,4,IF($F$24=$G$24,2,1)))</f>
        <v/>
      </c>
      <c r="Q15" s="55" t="str">
        <f>IF($F$32="","",IF($F$32&gt;$G$32,4,IF($F$32=$G$32,2,1)))</f>
        <v/>
      </c>
      <c r="R15" s="55" t="str">
        <f>IF($F$35="","",IF($F$35&gt;$G$35,4,IF($F$35=$G$35,2,1)))</f>
        <v/>
      </c>
      <c r="S15" s="55" t="str">
        <f>IF($F$38="","",IF($F$38&gt;$G$38,4,IF($F$38=$G$38,2,1)))</f>
        <v/>
      </c>
      <c r="T15" s="56" t="str">
        <f t="shared" si="1"/>
        <v/>
      </c>
      <c r="U15" s="57"/>
      <c r="V15" s="55"/>
      <c r="W15" s="58"/>
    </row>
    <row r="16" spans="1:24" ht="16.5" thickBot="1" x14ac:dyDescent="0.3">
      <c r="B16" s="60" t="s">
        <v>16</v>
      </c>
      <c r="C16" s="61" t="s">
        <v>17</v>
      </c>
      <c r="D16" s="62" t="s">
        <v>18</v>
      </c>
      <c r="E16" s="13"/>
      <c r="F16" s="154" t="s">
        <v>19</v>
      </c>
      <c r="G16" s="154"/>
      <c r="H16" s="14"/>
      <c r="I16" s="15"/>
      <c r="J16" s="15"/>
      <c r="K16" s="15"/>
      <c r="L16" s="15"/>
      <c r="M16" s="63" t="str">
        <f t="shared" si="0"/>
        <v>BANQUE DE France</v>
      </c>
      <c r="N16" s="67" t="str">
        <f>IF($F$19="","",IF($F$19&gt;$G$19,4,IF($F$19=$G$19,2,1)))</f>
        <v/>
      </c>
      <c r="O16" s="68" t="str">
        <f>IF($G$22="","",IF($G$22&gt;$F$22,4,IF($G$22=$F$22,2,1)))</f>
        <v/>
      </c>
      <c r="P16" s="68" t="str">
        <f>IF($F$26="","",IF($F$26&gt;$G$26,4,IF($F$26=$G$26,2,1)))</f>
        <v/>
      </c>
      <c r="Q16" s="68" t="str">
        <f>IF($G$29="","",IF($G$29&gt;$F$29,4,IF($G$29=$F$29,2,1)))</f>
        <v/>
      </c>
      <c r="R16" s="68" t="str">
        <f>IF($G$32="","",IF($G$32&gt;$F$32,4,IF($G$32=$F$32,2,1)))</f>
        <v/>
      </c>
      <c r="S16" s="68" t="str">
        <f>IF($G$36="","",IF($G$36&gt;$F$36,4,IF($G$36=$F$36,2,1)))</f>
        <v/>
      </c>
      <c r="T16" s="69" t="str">
        <f t="shared" si="1"/>
        <v/>
      </c>
      <c r="U16" s="70"/>
      <c r="V16" s="68"/>
      <c r="W16" s="69"/>
    </row>
    <row r="17" spans="2:23" ht="15.75" x14ac:dyDescent="0.25">
      <c r="B17" s="95" t="s">
        <v>20</v>
      </c>
      <c r="C17" s="96">
        <v>43594</v>
      </c>
      <c r="D17" s="97" t="s">
        <v>89</v>
      </c>
      <c r="E17" s="77" t="str">
        <f>B7</f>
        <v>CREDIT AGRICOLE</v>
      </c>
      <c r="F17" s="78"/>
      <c r="G17" s="78"/>
      <c r="H17" s="79" t="str">
        <f>B8</f>
        <v>SAINTE-MARIE</v>
      </c>
      <c r="I17" s="15"/>
      <c r="J17" s="15"/>
      <c r="K17" s="15"/>
      <c r="L17" s="16"/>
      <c r="M17" s="63" t="str">
        <f t="shared" si="0"/>
        <v xml:space="preserve">CAISSE D'EPARGNE </v>
      </c>
      <c r="N17" s="67" t="str">
        <f>IF($G$19="","",IF($G$19&gt;$F$19,4,IF($G$19=$F$19,2,1)))</f>
        <v/>
      </c>
      <c r="O17" s="68" t="str">
        <f>IF($G$23="","",IF($G$23&gt;$F$23,4,IF($G$23=$F$23,2,1)))</f>
        <v/>
      </c>
      <c r="P17" s="68" t="str">
        <f>IF($F$27="","",IF($F$27&gt;$G$27,4,IF($F$27=$G$27,2,1)))</f>
        <v/>
      </c>
      <c r="Q17" s="68" t="str">
        <f>IF($G$31="","",IF($G$31&gt;$F$31,4,IF($G$31=$F$31,2,1)))</f>
        <v/>
      </c>
      <c r="R17" s="68" t="str">
        <f>IF($G$34="","",IF($G$34&gt;$F$34,4,IF($G$34=$F$34,2,1)))</f>
        <v/>
      </c>
      <c r="S17" s="68" t="str">
        <f>IF($G$38="","",IF($G$38&gt;$F$38,4,IF($G$38=$F$38,2,1)))</f>
        <v/>
      </c>
      <c r="T17" s="69" t="str">
        <f t="shared" si="1"/>
        <v/>
      </c>
      <c r="U17" s="70"/>
      <c r="V17" s="68"/>
      <c r="W17" s="69"/>
    </row>
    <row r="18" spans="2:23" ht="16.5" thickBot="1" x14ac:dyDescent="0.3">
      <c r="B18" s="98" t="s">
        <v>21</v>
      </c>
      <c r="C18" s="99">
        <v>43594</v>
      </c>
      <c r="D18" s="100" t="s">
        <v>85</v>
      </c>
      <c r="E18" s="80" t="str">
        <f>B9</f>
        <v>CGOS HOSPITAL 1</v>
      </c>
      <c r="F18" s="81"/>
      <c r="G18" s="81"/>
      <c r="H18" s="82" t="str">
        <f>B10</f>
        <v>CT MARTINIQUE</v>
      </c>
      <c r="I18" s="15"/>
      <c r="J18" s="15"/>
      <c r="K18" s="15"/>
      <c r="L18" s="16"/>
      <c r="M18" s="64" t="str">
        <f t="shared" si="0"/>
        <v xml:space="preserve">CGALE SECU SOCIALE </v>
      </c>
      <c r="N18" s="71" t="str">
        <f>IF($F$20="","",IF($F$20&gt;$G$20,4,IF($F$20=$G$20,2,1)))</f>
        <v/>
      </c>
      <c r="O18" s="72" t="str">
        <f>IF($F$23="","",IF($F$23&gt;$G$23,4,IF($F$23=$G$23,2,1)))</f>
        <v/>
      </c>
      <c r="P18" s="72" t="str">
        <f>IF($G$26="","",IF($G$26&gt;$F$26,4,IF($G$26=$F$26,2,1)))</f>
        <v/>
      </c>
      <c r="Q18" s="72" t="str">
        <f>IF($G$30="","",IF($G$30&gt;$F$30,4,IF($G$30=$F$30,2,1)))</f>
        <v/>
      </c>
      <c r="R18" s="72" t="str">
        <f>IF($G$35="","",IF($G$35&gt;$F$35,4,IF($G$35=$F$35,2,1)))</f>
        <v/>
      </c>
      <c r="S18" s="72" t="str">
        <f>IF($F$37="","",IF($F$37&gt;$G$37,4,IF($F$37=$G$37,2,1)))</f>
        <v/>
      </c>
      <c r="T18" s="73" t="str">
        <f t="shared" si="1"/>
        <v/>
      </c>
      <c r="U18" s="74"/>
      <c r="V18" s="72"/>
      <c r="W18" s="73"/>
    </row>
    <row r="19" spans="2:23" ht="16.5" thickBot="1" x14ac:dyDescent="0.3">
      <c r="B19" s="101" t="s">
        <v>23</v>
      </c>
      <c r="C19" s="102">
        <v>43594</v>
      </c>
      <c r="D19" s="103" t="s">
        <v>85</v>
      </c>
      <c r="E19" s="83" t="str">
        <f>B11</f>
        <v>BANQUE DE France</v>
      </c>
      <c r="F19" s="84"/>
      <c r="G19" s="84"/>
      <c r="H19" s="85" t="str">
        <f>B12</f>
        <v xml:space="preserve">CAISSE D'EPARGNE </v>
      </c>
      <c r="I19" s="16"/>
      <c r="J19" s="16"/>
      <c r="K19" s="16"/>
      <c r="L19" s="16"/>
      <c r="M19" s="147" t="s">
        <v>99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</row>
    <row r="20" spans="2:23" ht="15.75" x14ac:dyDescent="0.25">
      <c r="B20" s="95" t="s">
        <v>20</v>
      </c>
      <c r="C20" s="96">
        <v>43594</v>
      </c>
      <c r="D20" s="97" t="s">
        <v>93</v>
      </c>
      <c r="E20" s="77" t="str">
        <f>B13</f>
        <v xml:space="preserve">CGALE SECU SOCIALE </v>
      </c>
      <c r="F20" s="78"/>
      <c r="G20" s="78"/>
      <c r="H20" s="79" t="str">
        <f>B7</f>
        <v>CREDIT AGRICOLE</v>
      </c>
      <c r="I20" s="15"/>
      <c r="J20" s="15"/>
      <c r="K20" s="15"/>
      <c r="L20" s="15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</row>
    <row r="21" spans="2:23" ht="16.5" customHeight="1" x14ac:dyDescent="0.25">
      <c r="B21" s="98" t="s">
        <v>21</v>
      </c>
      <c r="C21" s="99">
        <v>43594</v>
      </c>
      <c r="D21" s="100" t="s">
        <v>93</v>
      </c>
      <c r="E21" s="80" t="str">
        <f>B8</f>
        <v>SAINTE-MARIE</v>
      </c>
      <c r="F21" s="81"/>
      <c r="G21" s="81"/>
      <c r="H21" s="82" t="str">
        <f>B10</f>
        <v>CT MARTINIQUE</v>
      </c>
      <c r="I21" s="4"/>
      <c r="J21" s="4"/>
      <c r="K21" s="4"/>
      <c r="L21" s="4"/>
    </row>
    <row r="22" spans="2:23" ht="19.5" thickBot="1" x14ac:dyDescent="0.35">
      <c r="B22" s="104" t="s">
        <v>23</v>
      </c>
      <c r="C22" s="105">
        <v>43594</v>
      </c>
      <c r="D22" s="106" t="s">
        <v>93</v>
      </c>
      <c r="E22" s="86" t="str">
        <f>B9</f>
        <v>CGOS HOSPITAL 1</v>
      </c>
      <c r="F22" s="87"/>
      <c r="G22" s="87"/>
      <c r="H22" s="88" t="str">
        <f>B11</f>
        <v>BANQUE DE France</v>
      </c>
      <c r="I22" s="18"/>
      <c r="J22" s="18"/>
      <c r="K22" s="18"/>
      <c r="L22" s="18"/>
    </row>
    <row r="23" spans="2:23" ht="18.75" x14ac:dyDescent="0.3">
      <c r="B23" s="95" t="s">
        <v>20</v>
      </c>
      <c r="C23" s="96">
        <v>43594</v>
      </c>
      <c r="D23" s="97" t="s">
        <v>94</v>
      </c>
      <c r="E23" s="77" t="str">
        <f>B13</f>
        <v xml:space="preserve">CGALE SECU SOCIALE </v>
      </c>
      <c r="F23" s="89"/>
      <c r="G23" s="89"/>
      <c r="H23" s="79" t="str">
        <f>B12</f>
        <v xml:space="preserve">CAISSE D'EPARGNE </v>
      </c>
      <c r="I23" s="20"/>
      <c r="J23" s="20"/>
      <c r="K23" s="20"/>
      <c r="L23" s="20"/>
    </row>
    <row r="24" spans="2:23" ht="15.75" x14ac:dyDescent="0.25">
      <c r="B24" s="98" t="s">
        <v>21</v>
      </c>
      <c r="C24" s="99">
        <v>43594</v>
      </c>
      <c r="D24" s="100" t="s">
        <v>94</v>
      </c>
      <c r="E24" s="80" t="str">
        <f>B10</f>
        <v>CT MARTINIQUE</v>
      </c>
      <c r="F24" s="90"/>
      <c r="G24" s="90"/>
      <c r="H24" s="82" t="str">
        <f>B7</f>
        <v>CREDIT AGRICOLE</v>
      </c>
      <c r="I24" s="4"/>
      <c r="J24" s="4"/>
      <c r="K24" s="4"/>
      <c r="L24" s="4"/>
    </row>
    <row r="25" spans="2:23" ht="16.5" thickBot="1" x14ac:dyDescent="0.3">
      <c r="B25" s="104" t="s">
        <v>23</v>
      </c>
      <c r="C25" s="105">
        <v>43594</v>
      </c>
      <c r="D25" s="106" t="s">
        <v>94</v>
      </c>
      <c r="E25" s="86" t="str">
        <f>B8</f>
        <v>SAINTE-MARIE</v>
      </c>
      <c r="F25" s="91"/>
      <c r="G25" s="91"/>
      <c r="H25" s="88" t="str">
        <f>B9</f>
        <v>CGOS HOSPITAL 1</v>
      </c>
      <c r="I25" s="4"/>
      <c r="J25" s="4"/>
      <c r="K25" s="4"/>
      <c r="L25" s="4"/>
    </row>
    <row r="26" spans="2:23" ht="15.75" x14ac:dyDescent="0.25">
      <c r="B26" s="107" t="s">
        <v>21</v>
      </c>
      <c r="C26" s="108">
        <v>43594</v>
      </c>
      <c r="D26" s="109" t="s">
        <v>95</v>
      </c>
      <c r="E26" s="92" t="str">
        <f>B11</f>
        <v>BANQUE DE France</v>
      </c>
      <c r="F26" s="93"/>
      <c r="G26" s="93"/>
      <c r="H26" s="94" t="str">
        <f>B13</f>
        <v xml:space="preserve">CGALE SECU SOCIALE </v>
      </c>
      <c r="I26" s="4"/>
      <c r="J26" s="4"/>
      <c r="K26" s="4"/>
      <c r="L26" s="4"/>
    </row>
    <row r="27" spans="2:23" ht="16.5" thickBot="1" x14ac:dyDescent="0.3">
      <c r="B27" s="98" t="s">
        <v>20</v>
      </c>
      <c r="C27" s="99">
        <v>43594</v>
      </c>
      <c r="D27" s="100" t="s">
        <v>95</v>
      </c>
      <c r="E27" s="80" t="str">
        <f>B12</f>
        <v xml:space="preserve">CAISSE D'EPARGNE </v>
      </c>
      <c r="F27" s="21"/>
      <c r="G27" s="21"/>
      <c r="H27" s="82" t="str">
        <f>B7</f>
        <v>CREDIT AGRICOLE</v>
      </c>
      <c r="I27" s="4"/>
      <c r="J27" s="4"/>
      <c r="K27" s="4"/>
      <c r="L27" s="4"/>
    </row>
    <row r="28" spans="2:23" ht="19.5" thickBot="1" x14ac:dyDescent="0.35">
      <c r="B28" s="155" t="s">
        <v>34</v>
      </c>
      <c r="C28" s="155"/>
      <c r="D28" s="155"/>
      <c r="E28" s="155"/>
      <c r="F28" s="155"/>
      <c r="G28" s="155"/>
      <c r="H28" s="156"/>
      <c r="M28" s="18"/>
    </row>
    <row r="29" spans="2:23" ht="15.75" x14ac:dyDescent="0.25">
      <c r="B29" s="95" t="s">
        <v>23</v>
      </c>
      <c r="C29" s="96">
        <v>43595</v>
      </c>
      <c r="D29" s="97" t="s">
        <v>105</v>
      </c>
      <c r="E29" s="77" t="str">
        <f>B8</f>
        <v>SAINTE-MARIE</v>
      </c>
      <c r="F29" s="89"/>
      <c r="G29" s="89"/>
      <c r="H29" s="79" t="str">
        <f>B13</f>
        <v xml:space="preserve">CGALE SECU SOCIALE </v>
      </c>
    </row>
    <row r="30" spans="2:23" ht="15.75" x14ac:dyDescent="0.25">
      <c r="B30" s="98" t="s">
        <v>21</v>
      </c>
      <c r="C30" s="99">
        <v>43595</v>
      </c>
      <c r="D30" s="100" t="s">
        <v>106</v>
      </c>
      <c r="E30" s="80" t="str">
        <f>B9</f>
        <v>CGOS HOSPITAL 1</v>
      </c>
      <c r="F30" s="90"/>
      <c r="G30" s="90"/>
      <c r="H30" s="82" t="str">
        <f>B12</f>
        <v xml:space="preserve">CAISSE D'EPARGNE </v>
      </c>
    </row>
    <row r="31" spans="2:23" ht="16.5" thickBot="1" x14ac:dyDescent="0.3">
      <c r="B31" s="101" t="s">
        <v>20</v>
      </c>
      <c r="C31" s="102">
        <v>43595</v>
      </c>
      <c r="D31" s="103" t="s">
        <v>106</v>
      </c>
      <c r="E31" s="83" t="str">
        <f>B10</f>
        <v>CT MARTINIQUE</v>
      </c>
      <c r="F31" s="116"/>
      <c r="G31" s="116"/>
      <c r="H31" s="85" t="str">
        <f>B11</f>
        <v>BANQUE DE France</v>
      </c>
    </row>
    <row r="32" spans="2:23" ht="15.75" x14ac:dyDescent="0.25">
      <c r="B32" s="95" t="s">
        <v>23</v>
      </c>
      <c r="C32" s="96">
        <v>43595</v>
      </c>
      <c r="D32" s="97" t="s">
        <v>107</v>
      </c>
      <c r="E32" s="77" t="str">
        <f>B7</f>
        <v>CREDIT AGRICOLE</v>
      </c>
      <c r="F32" s="89"/>
      <c r="G32" s="89"/>
      <c r="H32" s="79" t="str">
        <f>B9</f>
        <v>CGOS HOSPITAL 1</v>
      </c>
    </row>
    <row r="33" spans="2:8" ht="15.75" x14ac:dyDescent="0.25">
      <c r="B33" s="98" t="s">
        <v>21</v>
      </c>
      <c r="C33" s="99">
        <v>43595</v>
      </c>
      <c r="D33" s="100" t="s">
        <v>107</v>
      </c>
      <c r="E33" s="80" t="str">
        <f>B8</f>
        <v>SAINTE-MARIE</v>
      </c>
      <c r="F33" s="90"/>
      <c r="G33" s="90"/>
      <c r="H33" s="82" t="str">
        <f>B12</f>
        <v xml:space="preserve">CAISSE D'EPARGNE </v>
      </c>
    </row>
    <row r="34" spans="2:8" ht="16.5" thickBot="1" x14ac:dyDescent="0.3">
      <c r="B34" s="101" t="s">
        <v>20</v>
      </c>
      <c r="C34" s="102">
        <v>43595</v>
      </c>
      <c r="D34" s="103" t="s">
        <v>107</v>
      </c>
      <c r="E34" s="83" t="str">
        <f>B10</f>
        <v>CT MARTINIQUE</v>
      </c>
      <c r="F34" s="116"/>
      <c r="G34" s="116"/>
      <c r="H34" s="85" t="str">
        <f>B13</f>
        <v xml:space="preserve">CGALE SECU SOCIALE </v>
      </c>
    </row>
    <row r="35" spans="2:8" ht="15.75" x14ac:dyDescent="0.25">
      <c r="B35" s="95" t="s">
        <v>23</v>
      </c>
      <c r="C35" s="96">
        <v>210</v>
      </c>
      <c r="D35" s="97" t="s">
        <v>108</v>
      </c>
      <c r="E35" s="77" t="str">
        <f>B7</f>
        <v>CREDIT AGRICOLE</v>
      </c>
      <c r="F35" s="89"/>
      <c r="G35" s="89"/>
      <c r="H35" s="79" t="str">
        <f>B11</f>
        <v>BANQUE DE France</v>
      </c>
    </row>
    <row r="36" spans="2:8" ht="15.75" x14ac:dyDescent="0.25">
      <c r="B36" s="98" t="s">
        <v>21</v>
      </c>
      <c r="C36" s="99">
        <v>43595</v>
      </c>
      <c r="D36" s="100" t="s">
        <v>108</v>
      </c>
      <c r="E36" s="80" t="str">
        <f>B13</f>
        <v xml:space="preserve">CGALE SECU SOCIALE </v>
      </c>
      <c r="F36" s="90"/>
      <c r="G36" s="90"/>
      <c r="H36" s="82" t="str">
        <f>B9</f>
        <v>CGOS HOSPITAL 1</v>
      </c>
    </row>
    <row r="37" spans="2:8" ht="16.5" thickBot="1" x14ac:dyDescent="0.3">
      <c r="B37" s="101" t="s">
        <v>20</v>
      </c>
      <c r="C37" s="105">
        <v>43595</v>
      </c>
      <c r="D37" s="106" t="s">
        <v>108</v>
      </c>
      <c r="E37" s="86" t="str">
        <f>B10</f>
        <v>CT MARTINIQUE</v>
      </c>
      <c r="F37" s="117"/>
      <c r="G37" s="117"/>
      <c r="H37" s="88" t="str">
        <f>B12</f>
        <v xml:space="preserve">CAISSE D'EPARGNE </v>
      </c>
    </row>
    <row r="38" spans="2:8" ht="16.5" thickBot="1" x14ac:dyDescent="0.3">
      <c r="B38" s="107" t="s">
        <v>84</v>
      </c>
      <c r="C38" s="119">
        <v>43595</v>
      </c>
      <c r="D38" s="109" t="s">
        <v>97</v>
      </c>
      <c r="E38" s="92" t="str">
        <f>B8</f>
        <v>SAINTE-MARIE</v>
      </c>
      <c r="F38" s="93"/>
      <c r="G38" s="93"/>
      <c r="H38" s="94" t="str">
        <f>B11</f>
        <v>BANQUE DE France</v>
      </c>
    </row>
  </sheetData>
  <mergeCells count="23">
    <mergeCell ref="B28:H28"/>
    <mergeCell ref="M9:W9"/>
    <mergeCell ref="M10:M11"/>
    <mergeCell ref="N10:T10"/>
    <mergeCell ref="U10:W10"/>
    <mergeCell ref="B12:H12"/>
    <mergeCell ref="B11:H11"/>
    <mergeCell ref="M19:W20"/>
    <mergeCell ref="B13:H13"/>
    <mergeCell ref="B14:H14"/>
    <mergeCell ref="B15:H15"/>
    <mergeCell ref="F16:G16"/>
    <mergeCell ref="A1:K1"/>
    <mergeCell ref="L1:X1"/>
    <mergeCell ref="A2:K2"/>
    <mergeCell ref="L2:X2"/>
    <mergeCell ref="D4:H4"/>
    <mergeCell ref="N4:V4"/>
    <mergeCell ref="B6:H6"/>
    <mergeCell ref="B7:H7"/>
    <mergeCell ref="B8:H8"/>
    <mergeCell ref="B9:H9"/>
    <mergeCell ref="B10:H10"/>
  </mergeCells>
  <conditionalFormatting sqref="W12:W15">
    <cfRule type="cellIs" dxfId="3" priority="1" stopIfTrue="1" operator="lessThan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topLeftCell="A10" zoomScale="70" zoomScaleNormal="70" workbookViewId="0">
      <selection activeCell="N13" sqref="N13"/>
    </sheetView>
  </sheetViews>
  <sheetFormatPr baseColWidth="10" defaultRowHeight="15" x14ac:dyDescent="0.25"/>
  <cols>
    <col min="2" max="2" width="8.28515625" customWidth="1"/>
    <col min="3" max="3" width="9.7109375" bestFit="1" customWidth="1"/>
    <col min="4" max="4" width="7.7109375" customWidth="1"/>
    <col min="5" max="5" width="22" bestFit="1" customWidth="1"/>
    <col min="6" max="7" width="6.7109375" customWidth="1"/>
    <col min="8" max="8" width="22" bestFit="1" customWidth="1"/>
    <col min="13" max="13" width="22.85546875" bestFit="1" customWidth="1"/>
    <col min="14" max="17" width="6.42578125" customWidth="1"/>
    <col min="18" max="18" width="6.28515625" customWidth="1"/>
    <col min="19" max="19" width="6.42578125" customWidth="1"/>
  </cols>
  <sheetData>
    <row r="1" spans="1:24" ht="15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 t="s">
        <v>0</v>
      </c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x14ac:dyDescent="0.25">
      <c r="A2" s="134" t="s">
        <v>37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 t="s">
        <v>37</v>
      </c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x14ac:dyDescent="0.25">
      <c r="D3" s="1"/>
    </row>
    <row r="4" spans="1:24" ht="18.75" x14ac:dyDescent="0.3">
      <c r="D4" s="135"/>
      <c r="E4" s="135"/>
      <c r="F4" s="135"/>
      <c r="G4" s="135"/>
      <c r="H4" s="135"/>
      <c r="I4" s="2"/>
      <c r="J4" s="2"/>
      <c r="K4" s="2"/>
      <c r="L4" s="2"/>
      <c r="N4" s="135"/>
      <c r="O4" s="135"/>
      <c r="P4" s="135"/>
      <c r="Q4" s="135"/>
      <c r="R4" s="135"/>
      <c r="S4" s="135"/>
      <c r="T4" s="135"/>
      <c r="U4" s="135"/>
      <c r="V4" s="135"/>
    </row>
    <row r="5" spans="1:24" x14ac:dyDescent="0.25">
      <c r="D5" s="1"/>
    </row>
    <row r="6" spans="1:24" ht="21" x14ac:dyDescent="0.35">
      <c r="B6" s="127" t="s">
        <v>29</v>
      </c>
      <c r="C6" s="128"/>
      <c r="D6" s="128"/>
      <c r="E6" s="128"/>
      <c r="F6" s="128"/>
      <c r="G6" s="128"/>
      <c r="H6" s="129"/>
      <c r="I6" s="3"/>
      <c r="J6" s="3"/>
      <c r="K6" s="3"/>
      <c r="L6" s="3"/>
    </row>
    <row r="7" spans="1:24" ht="18.75" x14ac:dyDescent="0.3">
      <c r="B7" s="130" t="s">
        <v>141</v>
      </c>
      <c r="C7" s="131" t="s">
        <v>141</v>
      </c>
      <c r="D7" s="131" t="s">
        <v>141</v>
      </c>
      <c r="E7" s="131" t="s">
        <v>141</v>
      </c>
      <c r="F7" s="131" t="s">
        <v>141</v>
      </c>
      <c r="G7" s="131" t="s">
        <v>141</v>
      </c>
      <c r="H7" s="132" t="s">
        <v>141</v>
      </c>
      <c r="I7" s="3"/>
      <c r="J7" s="3"/>
      <c r="K7" s="3"/>
      <c r="L7" s="3"/>
    </row>
    <row r="8" spans="1:24" ht="19.5" thickBot="1" x14ac:dyDescent="0.35">
      <c r="B8" s="130" t="s">
        <v>142</v>
      </c>
      <c r="C8" s="131" t="s">
        <v>142</v>
      </c>
      <c r="D8" s="131" t="s">
        <v>142</v>
      </c>
      <c r="E8" s="131" t="s">
        <v>142</v>
      </c>
      <c r="F8" s="131" t="s">
        <v>142</v>
      </c>
      <c r="G8" s="131" t="s">
        <v>142</v>
      </c>
      <c r="H8" s="132" t="s">
        <v>142</v>
      </c>
      <c r="I8" s="3"/>
      <c r="J8" s="3"/>
      <c r="K8" s="3"/>
      <c r="L8" s="3"/>
      <c r="X8" s="4"/>
    </row>
    <row r="9" spans="1:24" ht="19.5" thickBot="1" x14ac:dyDescent="0.35">
      <c r="B9" s="130" t="s">
        <v>143</v>
      </c>
      <c r="C9" s="131" t="s">
        <v>143</v>
      </c>
      <c r="D9" s="131" t="s">
        <v>143</v>
      </c>
      <c r="E9" s="131" t="s">
        <v>143</v>
      </c>
      <c r="F9" s="131" t="s">
        <v>143</v>
      </c>
      <c r="G9" s="131" t="s">
        <v>143</v>
      </c>
      <c r="H9" s="132" t="s">
        <v>143</v>
      </c>
      <c r="I9" s="3"/>
      <c r="J9" s="3"/>
      <c r="K9" s="3"/>
      <c r="L9" s="3"/>
      <c r="M9" s="138" t="s">
        <v>30</v>
      </c>
      <c r="N9" s="139"/>
      <c r="O9" s="139"/>
      <c r="P9" s="139"/>
      <c r="Q9" s="139"/>
      <c r="R9" s="139"/>
      <c r="S9" s="139"/>
      <c r="T9" s="139"/>
      <c r="U9" s="139"/>
      <c r="V9" s="139"/>
      <c r="W9" s="140"/>
      <c r="X9" s="5"/>
    </row>
    <row r="10" spans="1:24" ht="19.5" thickBot="1" x14ac:dyDescent="0.35">
      <c r="B10" s="130" t="s">
        <v>144</v>
      </c>
      <c r="C10" s="131" t="s">
        <v>144</v>
      </c>
      <c r="D10" s="131" t="s">
        <v>144</v>
      </c>
      <c r="E10" s="131" t="s">
        <v>144</v>
      </c>
      <c r="F10" s="131" t="s">
        <v>144</v>
      </c>
      <c r="G10" s="131" t="s">
        <v>144</v>
      </c>
      <c r="H10" s="132" t="s">
        <v>144</v>
      </c>
      <c r="I10" s="3"/>
      <c r="J10" s="3"/>
      <c r="K10" s="3"/>
      <c r="L10" s="3"/>
      <c r="M10" s="141" t="s">
        <v>3</v>
      </c>
      <c r="N10" s="143" t="s">
        <v>4</v>
      </c>
      <c r="O10" s="143"/>
      <c r="P10" s="143"/>
      <c r="Q10" s="143"/>
      <c r="R10" s="143"/>
      <c r="S10" s="143"/>
      <c r="T10" s="144"/>
      <c r="U10" s="145" t="s">
        <v>5</v>
      </c>
      <c r="V10" s="143"/>
      <c r="W10" s="146"/>
      <c r="X10" s="5"/>
    </row>
    <row r="11" spans="1:24" ht="19.5" thickBot="1" x14ac:dyDescent="0.35">
      <c r="B11" s="130" t="s">
        <v>145</v>
      </c>
      <c r="C11" s="131" t="s">
        <v>145</v>
      </c>
      <c r="D11" s="131" t="s">
        <v>145</v>
      </c>
      <c r="E11" s="131" t="s">
        <v>145</v>
      </c>
      <c r="F11" s="131" t="s">
        <v>145</v>
      </c>
      <c r="G11" s="131" t="s">
        <v>145</v>
      </c>
      <c r="H11" s="132" t="s">
        <v>145</v>
      </c>
      <c r="I11" s="3"/>
      <c r="J11" s="3"/>
      <c r="K11" s="3"/>
      <c r="L11" s="3"/>
      <c r="M11" s="142"/>
      <c r="N11" s="6" t="s">
        <v>6</v>
      </c>
      <c r="O11" s="6" t="s">
        <v>7</v>
      </c>
      <c r="P11" s="6" t="s">
        <v>8</v>
      </c>
      <c r="Q11" s="6" t="s">
        <v>9</v>
      </c>
      <c r="R11" s="6" t="s">
        <v>10</v>
      </c>
      <c r="S11" s="6" t="s">
        <v>11</v>
      </c>
      <c r="T11" s="7" t="s">
        <v>12</v>
      </c>
      <c r="U11" s="8" t="s">
        <v>13</v>
      </c>
      <c r="V11" s="6" t="s">
        <v>14</v>
      </c>
      <c r="W11" s="9" t="s">
        <v>15</v>
      </c>
      <c r="X11" s="4"/>
    </row>
    <row r="12" spans="1:24" ht="18.75" x14ac:dyDescent="0.3">
      <c r="B12" s="130" t="s">
        <v>146</v>
      </c>
      <c r="C12" s="131" t="s">
        <v>146</v>
      </c>
      <c r="D12" s="131" t="s">
        <v>146</v>
      </c>
      <c r="E12" s="131" t="s">
        <v>146</v>
      </c>
      <c r="F12" s="131" t="s">
        <v>146</v>
      </c>
      <c r="G12" s="131" t="s">
        <v>146</v>
      </c>
      <c r="H12" s="132" t="s">
        <v>146</v>
      </c>
      <c r="I12" s="3"/>
      <c r="J12" s="3"/>
      <c r="K12" s="3"/>
      <c r="L12" s="3"/>
      <c r="M12" s="50" t="str">
        <f t="shared" ref="M12:M18" si="0">$B7</f>
        <v>SECU SOCIALE USS/SSI</v>
      </c>
      <c r="N12" s="65" t="str">
        <f>IF($F$17="","",IF($F$17&gt;$G$17,4,IF($F$17=$G$17,2,1)))</f>
        <v/>
      </c>
      <c r="O12" s="51" t="str">
        <f>IF($G$20="","",IF($G$20&gt;$F$20,4,IF($G$20=$F$20,2,1)))</f>
        <v/>
      </c>
      <c r="P12" s="51" t="str">
        <f>IF($G$24="","",IF($G$24&gt;$F$24,4,IF($G$24=$F$24,2,1)))</f>
        <v/>
      </c>
      <c r="Q12" s="51" t="str">
        <f>IF($G$27="","",IF($G$27&gt;$F$27,4,IF($G$27=$F$27,2,1)))</f>
        <v/>
      </c>
      <c r="R12" s="51" t="str">
        <f>IF($F$33="","",IF($F$33&gt;$G$33,4,IF($F$33=$G$33,2,1)))</f>
        <v/>
      </c>
      <c r="S12" s="51" t="str">
        <f>IF($F$36="","",IF($F$36&gt;$G$36,4,IF($F$36=$G$36,2,1)))</f>
        <v/>
      </c>
      <c r="T12" s="52" t="str">
        <f t="shared" ref="T12:T18" si="1">IF(N12="","",SUM(N12:S12))</f>
        <v/>
      </c>
      <c r="U12" s="53"/>
      <c r="V12" s="51"/>
      <c r="W12" s="54"/>
      <c r="X12" s="4"/>
    </row>
    <row r="13" spans="1:24" ht="18.75" x14ac:dyDescent="0.3">
      <c r="B13" s="130" t="s">
        <v>147</v>
      </c>
      <c r="C13" s="131" t="s">
        <v>147</v>
      </c>
      <c r="D13" s="131" t="s">
        <v>147</v>
      </c>
      <c r="E13" s="131" t="s">
        <v>147</v>
      </c>
      <c r="F13" s="131" t="s">
        <v>147</v>
      </c>
      <c r="G13" s="131" t="s">
        <v>147</v>
      </c>
      <c r="H13" s="132" t="s">
        <v>147</v>
      </c>
      <c r="I13" s="3"/>
      <c r="J13" s="3"/>
      <c r="K13" s="3"/>
      <c r="L13" s="3"/>
      <c r="M13" s="63" t="str">
        <f t="shared" si="0"/>
        <v>ESSENTIA NETWORK</v>
      </c>
      <c r="N13" s="59" t="str">
        <f>IF($G$17="","",IF($G$17&gt;$F$17,4,IF($G$17=$F$17,2,1)))</f>
        <v/>
      </c>
      <c r="O13" s="55" t="str">
        <f>IF($F$21="","",IF($F$21&gt;$G$21,4,IF($F$21=$G$21,2,1)))</f>
        <v/>
      </c>
      <c r="P13" s="55" t="str">
        <f>IF($F$25="","",IF($F$25&gt;$G$25,4,IF($F$25=$G$25,2,1)))</f>
        <v/>
      </c>
      <c r="Q13" s="55" t="str">
        <f>IF($F$29="","",IF($F$29&gt;$G$29,4,IF($F$29=$G$29,2,1)))</f>
        <v/>
      </c>
      <c r="R13" s="55" t="str">
        <f>IF($F$30="","",IF($F$30&gt;$G$30,4,IF($F$30=$G$30,2,1)))</f>
        <v/>
      </c>
      <c r="S13" s="55" t="str">
        <f>IF($F$34="","",IF($F$34&gt;$G$34,4,IF($F$34=$G$34,2,1)))</f>
        <v/>
      </c>
      <c r="T13" s="56" t="str">
        <f t="shared" si="1"/>
        <v/>
      </c>
      <c r="U13" s="57"/>
      <c r="V13" s="55"/>
      <c r="W13" s="58"/>
    </row>
    <row r="14" spans="1:24" ht="19.5" thickBot="1" x14ac:dyDescent="0.35">
      <c r="B14" s="150"/>
      <c r="C14" s="150"/>
      <c r="D14" s="150"/>
      <c r="E14" s="150"/>
      <c r="F14" s="150"/>
      <c r="G14" s="150"/>
      <c r="H14" s="150"/>
      <c r="I14" s="3"/>
      <c r="J14" s="3"/>
      <c r="K14" s="3"/>
      <c r="L14" s="3"/>
      <c r="M14" s="66" t="str">
        <f t="shared" si="0"/>
        <v>EDF MARTINIQUE 3</v>
      </c>
      <c r="N14" s="59" t="str">
        <f>IF($F$18="","",IF($F$18&gt;$G$18,4,IF($F$18=$G$18,2,1)))</f>
        <v/>
      </c>
      <c r="O14" s="55" t="str">
        <f>IF($F$22="","",IF($F$22&gt;$G$22,4,IF($F$22=$G$22,2,1)))</f>
        <v/>
      </c>
      <c r="P14" s="55" t="str">
        <f>IF($G$25="","",IF($G$25&gt;$F$25,4,IF($G$25=$F$25,2,1)))</f>
        <v/>
      </c>
      <c r="Q14" s="55" t="str">
        <f>IF($F$31="","",IF($F$31&gt;$G$31,4,IF($F$31=$G$31,2,1)))</f>
        <v/>
      </c>
      <c r="R14" s="55" t="str">
        <f>IF($G$33="","",IF($G$33&gt;$F$33,4,IF($G$33=$F$33,2,1)))</f>
        <v/>
      </c>
      <c r="S14" s="55" t="str">
        <f>IF($G$37="","",IF($G$37&gt;$F$37,4,IF($G$37=$F$37,2,1)))</f>
        <v/>
      </c>
      <c r="T14" s="56" t="str">
        <f t="shared" si="1"/>
        <v/>
      </c>
      <c r="U14" s="57"/>
      <c r="V14" s="55"/>
      <c r="W14" s="58"/>
    </row>
    <row r="15" spans="1:24" ht="15.75" x14ac:dyDescent="0.25">
      <c r="B15" s="159" t="s">
        <v>28</v>
      </c>
      <c r="C15" s="160"/>
      <c r="D15" s="161"/>
      <c r="E15" s="161"/>
      <c r="F15" s="161"/>
      <c r="G15" s="161"/>
      <c r="H15" s="161"/>
      <c r="M15" s="66" t="str">
        <f t="shared" si="0"/>
        <v>FORT DE France 2</v>
      </c>
      <c r="N15" s="59" t="str">
        <f>IF($G$18="","",IF($G$18&gt;$F$18,4,IF($G$18=$F$18,2,1)))</f>
        <v/>
      </c>
      <c r="O15" s="55" t="str">
        <f>IF($G$21="","",IF($G$21&gt;$F$21,4,IF($G$21=$F$21,2,1)))</f>
        <v/>
      </c>
      <c r="P15" s="55" t="str">
        <f>IF($F$24="","",IF($F$24&gt;$G$24,4,IF($F$24=$G$24,2,1)))</f>
        <v/>
      </c>
      <c r="Q15" s="55" t="str">
        <f>IF($F$32="","",IF($F$32&gt;$G$32,4,IF($F$32=$G$32,2,1)))</f>
        <v/>
      </c>
      <c r="R15" s="55" t="str">
        <f>IF($F$35="","",IF($F$35&gt;$G$35,4,IF($F$35=$G$35,2,1)))</f>
        <v/>
      </c>
      <c r="S15" s="55" t="str">
        <f>IF($F$38="","",IF($F$38&gt;$G$38,4,IF($F$38=$G$38,2,1)))</f>
        <v/>
      </c>
      <c r="T15" s="56" t="str">
        <f t="shared" si="1"/>
        <v/>
      </c>
      <c r="U15" s="57"/>
      <c r="V15" s="55"/>
      <c r="W15" s="58"/>
    </row>
    <row r="16" spans="1:24" ht="16.5" thickBot="1" x14ac:dyDescent="0.3">
      <c r="B16" s="120" t="s">
        <v>16</v>
      </c>
      <c r="C16" s="121" t="s">
        <v>17</v>
      </c>
      <c r="D16" s="122" t="s">
        <v>18</v>
      </c>
      <c r="E16" s="123"/>
      <c r="F16" s="162" t="s">
        <v>19</v>
      </c>
      <c r="G16" s="162"/>
      <c r="H16" s="124"/>
      <c r="I16" s="4"/>
      <c r="J16" s="4"/>
      <c r="K16" s="4"/>
      <c r="L16" s="4"/>
      <c r="M16" s="63" t="str">
        <f t="shared" si="0"/>
        <v>LE MOULIN SAS</v>
      </c>
      <c r="N16" s="67" t="str">
        <f>IF($F$19="","",IF($F$19&gt;$G$19,4,IF($F$19=$G$19,2,1)))</f>
        <v/>
      </c>
      <c r="O16" s="68" t="str">
        <f>IF($G$22="","",IF($G$22&gt;$F$22,4,IF($G$22=$F$22,2,1)))</f>
        <v/>
      </c>
      <c r="P16" s="68" t="str">
        <f>IF($F$26="","",IF($F$26&gt;$G$26,4,IF($F$26=$G$26,2,1)))</f>
        <v/>
      </c>
      <c r="Q16" s="68" t="str">
        <f>IF($G$29="","",IF($G$29&gt;$F$29,4,IF($G$29=$F$29,2,1)))</f>
        <v/>
      </c>
      <c r="R16" s="68" t="str">
        <f>IF($G$32="","",IF($G$32&gt;$F$32,4,IF($G$32=$F$32,2,1)))</f>
        <v/>
      </c>
      <c r="S16" s="68" t="str">
        <f>IF($G$36="","",IF($G$36&gt;$F$36,4,IF($G$36=$F$36,2,1)))</f>
        <v/>
      </c>
      <c r="T16" s="69" t="str">
        <f t="shared" si="1"/>
        <v/>
      </c>
      <c r="U16" s="70"/>
      <c r="V16" s="68"/>
      <c r="W16" s="69"/>
    </row>
    <row r="17" spans="2:23" ht="15.75" x14ac:dyDescent="0.25">
      <c r="B17" s="95" t="s">
        <v>20</v>
      </c>
      <c r="C17" s="96">
        <v>43594</v>
      </c>
      <c r="D17" s="97" t="s">
        <v>90</v>
      </c>
      <c r="E17" s="77" t="str">
        <f>B7</f>
        <v>SECU SOCIALE USS/SSI</v>
      </c>
      <c r="F17" s="78"/>
      <c r="G17" s="78"/>
      <c r="H17" s="79" t="str">
        <f>B8</f>
        <v>ESSENTIA NETWORK</v>
      </c>
      <c r="I17" s="15"/>
      <c r="J17" s="15"/>
      <c r="K17" s="15"/>
      <c r="L17" s="15"/>
      <c r="M17" s="63" t="str">
        <f t="shared" si="0"/>
        <v>DEAL</v>
      </c>
      <c r="N17" s="67" t="str">
        <f>IF($G$19="","",IF($G$19&gt;$F$19,4,IF($G$19=$F$19,2,1)))</f>
        <v/>
      </c>
      <c r="O17" s="68" t="str">
        <f>IF($G$23="","",IF($G$23&gt;$F$23,4,IF($G$23=$F$23,2,1)))</f>
        <v/>
      </c>
      <c r="P17" s="68" t="str">
        <f>IF($F$27="","",IF($F$27&gt;$G$27,4,IF($F$27=$G$27,2,1)))</f>
        <v/>
      </c>
      <c r="Q17" s="68" t="str">
        <f>IF($G$31="","",IF($G$31&gt;$F$31,4,IF($G$31=$F$31,2,1)))</f>
        <v/>
      </c>
      <c r="R17" s="68" t="str">
        <f>IF($G$34="","",IF($G$34&gt;$F$34,4,IF($G$34=$F$34,2,1)))</f>
        <v/>
      </c>
      <c r="S17" s="68" t="str">
        <f>IF($G$38="","",IF($G$38&gt;$F$38,4,IF($G$38=$F$38,2,1)))</f>
        <v/>
      </c>
      <c r="T17" s="69" t="str">
        <f t="shared" si="1"/>
        <v/>
      </c>
      <c r="U17" s="70"/>
      <c r="V17" s="68"/>
      <c r="W17" s="69"/>
    </row>
    <row r="18" spans="2:23" ht="16.5" thickBot="1" x14ac:dyDescent="0.3">
      <c r="B18" s="98" t="s">
        <v>21</v>
      </c>
      <c r="C18" s="99">
        <v>43594</v>
      </c>
      <c r="D18" s="100" t="s">
        <v>90</v>
      </c>
      <c r="E18" s="80" t="str">
        <f>B9</f>
        <v>EDF MARTINIQUE 3</v>
      </c>
      <c r="F18" s="81"/>
      <c r="G18" s="81"/>
      <c r="H18" s="82" t="str">
        <f>B10</f>
        <v>FORT DE France 2</v>
      </c>
      <c r="I18" s="15"/>
      <c r="J18" s="15"/>
      <c r="K18" s="15"/>
      <c r="L18" s="16"/>
      <c r="M18" s="64" t="str">
        <f t="shared" si="0"/>
        <v>F.J.T.</v>
      </c>
      <c r="N18" s="71" t="str">
        <f>IF($F$20="","",IF($F$20&gt;$G$20,4,IF($F$20=$G$20,2,1)))</f>
        <v/>
      </c>
      <c r="O18" s="72" t="str">
        <f>IF($F$23="","",IF($F$23&gt;$G$23,4,IF($F$23=$G$23,2,1)))</f>
        <v/>
      </c>
      <c r="P18" s="72" t="str">
        <f>IF($G$26="","",IF($G$26&gt;$F$26,4,IF($G$26=$F$26,2,1)))</f>
        <v/>
      </c>
      <c r="Q18" s="72" t="str">
        <f>IF($G$30="","",IF($G$30&gt;$F$30,4,IF($G$30=$F$30,2,1)))</f>
        <v/>
      </c>
      <c r="R18" s="72" t="str">
        <f>IF($G$35="","",IF($G$35&gt;$F$35,4,IF($G$35=$F$35,2,1)))</f>
        <v/>
      </c>
      <c r="S18" s="72" t="str">
        <f>IF($F$37="","",IF($F$37&gt;$G$37,4,IF($F$37=$G$37,2,1)))</f>
        <v/>
      </c>
      <c r="T18" s="73" t="str">
        <f t="shared" si="1"/>
        <v/>
      </c>
      <c r="U18" s="74"/>
      <c r="V18" s="72"/>
      <c r="W18" s="73"/>
    </row>
    <row r="19" spans="2:23" ht="16.5" thickBot="1" x14ac:dyDescent="0.3">
      <c r="B19" s="101" t="s">
        <v>23</v>
      </c>
      <c r="C19" s="102">
        <v>43594</v>
      </c>
      <c r="D19" s="103" t="s">
        <v>90</v>
      </c>
      <c r="E19" s="83" t="str">
        <f>B11</f>
        <v>LE MOULIN SAS</v>
      </c>
      <c r="F19" s="84"/>
      <c r="G19" s="84"/>
      <c r="H19" s="85" t="str">
        <f>B12</f>
        <v>DEAL</v>
      </c>
      <c r="I19" s="15"/>
      <c r="J19" s="15"/>
      <c r="K19" s="15"/>
      <c r="L19" s="16"/>
      <c r="M19" s="157" t="s">
        <v>99</v>
      </c>
      <c r="N19" s="158"/>
      <c r="O19" s="158"/>
      <c r="P19" s="158"/>
      <c r="Q19" s="158"/>
      <c r="R19" s="158"/>
      <c r="S19" s="158"/>
      <c r="T19" s="158"/>
      <c r="U19" s="158"/>
      <c r="V19" s="158"/>
      <c r="W19" s="158"/>
    </row>
    <row r="20" spans="2:23" ht="15.75" x14ac:dyDescent="0.25">
      <c r="B20" s="95" t="s">
        <v>20</v>
      </c>
      <c r="C20" s="96">
        <v>43594</v>
      </c>
      <c r="D20" s="97" t="s">
        <v>91</v>
      </c>
      <c r="E20" s="77" t="str">
        <f>B13</f>
        <v>F.J.T.</v>
      </c>
      <c r="F20" s="78"/>
      <c r="G20" s="78"/>
      <c r="H20" s="79" t="str">
        <f>B7</f>
        <v>SECU SOCIALE USS/SSI</v>
      </c>
      <c r="I20" s="16"/>
      <c r="J20" s="16"/>
      <c r="K20" s="16"/>
      <c r="L20" s="16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</row>
    <row r="21" spans="2:23" ht="15.75" x14ac:dyDescent="0.25">
      <c r="B21" s="98" t="s">
        <v>21</v>
      </c>
      <c r="C21" s="99">
        <v>43594</v>
      </c>
      <c r="D21" s="100" t="s">
        <v>91</v>
      </c>
      <c r="E21" s="80" t="str">
        <f>B8</f>
        <v>ESSENTIA NETWORK</v>
      </c>
      <c r="F21" s="81"/>
      <c r="G21" s="81"/>
      <c r="H21" s="82" t="str">
        <f>B10</f>
        <v>FORT DE France 2</v>
      </c>
      <c r="I21" s="15"/>
      <c r="J21" s="15"/>
      <c r="K21" s="15"/>
      <c r="L21" s="15"/>
    </row>
    <row r="22" spans="2:23" ht="16.5" thickBot="1" x14ac:dyDescent="0.3">
      <c r="B22" s="104" t="s">
        <v>23</v>
      </c>
      <c r="C22" s="105">
        <v>43594</v>
      </c>
      <c r="D22" s="106" t="s">
        <v>91</v>
      </c>
      <c r="E22" s="86" t="str">
        <f>B9</f>
        <v>EDF MARTINIQUE 3</v>
      </c>
      <c r="F22" s="87"/>
      <c r="G22" s="87"/>
      <c r="H22" s="88" t="str">
        <f>B11</f>
        <v>LE MOULIN SAS</v>
      </c>
      <c r="I22" s="4"/>
      <c r="J22" s="4"/>
      <c r="K22" s="4"/>
      <c r="L22" s="4"/>
    </row>
    <row r="23" spans="2:23" ht="18.75" x14ac:dyDescent="0.3">
      <c r="B23" s="95" t="s">
        <v>20</v>
      </c>
      <c r="C23" s="96">
        <v>43594</v>
      </c>
      <c r="D23" s="97" t="s">
        <v>92</v>
      </c>
      <c r="E23" s="77" t="str">
        <f>B13</f>
        <v>F.J.T.</v>
      </c>
      <c r="F23" s="89"/>
      <c r="G23" s="89"/>
      <c r="H23" s="79" t="str">
        <f>B12</f>
        <v>DEAL</v>
      </c>
      <c r="I23" s="18"/>
      <c r="J23" s="18"/>
      <c r="K23" s="18"/>
      <c r="L23" s="18"/>
    </row>
    <row r="24" spans="2:23" ht="18.75" x14ac:dyDescent="0.3">
      <c r="B24" s="98" t="s">
        <v>21</v>
      </c>
      <c r="C24" s="99">
        <v>43594</v>
      </c>
      <c r="D24" s="100" t="s">
        <v>92</v>
      </c>
      <c r="E24" s="80" t="str">
        <f>B10</f>
        <v>FORT DE France 2</v>
      </c>
      <c r="F24" s="90"/>
      <c r="G24" s="90"/>
      <c r="H24" s="82" t="str">
        <f>B7</f>
        <v>SECU SOCIALE USS/SSI</v>
      </c>
      <c r="I24" s="20"/>
      <c r="J24" s="20"/>
      <c r="K24" s="20"/>
      <c r="L24" s="20"/>
    </row>
    <row r="25" spans="2:23" ht="16.5" thickBot="1" x14ac:dyDescent="0.3">
      <c r="B25" s="104" t="s">
        <v>23</v>
      </c>
      <c r="C25" s="105">
        <v>43594</v>
      </c>
      <c r="D25" s="106" t="s">
        <v>92</v>
      </c>
      <c r="E25" s="86" t="str">
        <f>B8</f>
        <v>ESSENTIA NETWORK</v>
      </c>
      <c r="F25" s="91"/>
      <c r="G25" s="91"/>
      <c r="H25" s="88" t="str">
        <f>B9</f>
        <v>EDF MARTINIQUE 3</v>
      </c>
      <c r="I25" s="4"/>
      <c r="J25" s="4"/>
      <c r="K25" s="4"/>
      <c r="L25" s="4"/>
    </row>
    <row r="26" spans="2:23" ht="15.75" x14ac:dyDescent="0.25">
      <c r="B26" s="107" t="s">
        <v>23</v>
      </c>
      <c r="C26" s="108">
        <v>43594</v>
      </c>
      <c r="D26" s="109" t="s">
        <v>96</v>
      </c>
      <c r="E26" s="92" t="str">
        <f>B11</f>
        <v>LE MOULIN SAS</v>
      </c>
      <c r="F26" s="93"/>
      <c r="G26" s="93"/>
      <c r="H26" s="94" t="str">
        <f>B13</f>
        <v>F.J.T.</v>
      </c>
      <c r="I26" s="4"/>
      <c r="J26" s="4"/>
      <c r="K26" s="4"/>
      <c r="L26" s="4"/>
    </row>
    <row r="27" spans="2:23" ht="16.5" thickBot="1" x14ac:dyDescent="0.3">
      <c r="B27" s="98" t="s">
        <v>24</v>
      </c>
      <c r="C27" s="99">
        <v>43594</v>
      </c>
      <c r="D27" s="100" t="s">
        <v>96</v>
      </c>
      <c r="E27" s="80" t="str">
        <f>B12</f>
        <v>DEAL</v>
      </c>
      <c r="F27" s="21"/>
      <c r="G27" s="21"/>
      <c r="H27" s="82" t="str">
        <f>B7</f>
        <v>SECU SOCIALE USS/SSI</v>
      </c>
      <c r="I27" s="4"/>
      <c r="J27" s="4"/>
      <c r="K27" s="4"/>
      <c r="L27" s="4"/>
    </row>
    <row r="28" spans="2:23" ht="15.75" thickBot="1" x14ac:dyDescent="0.3">
      <c r="B28" s="155" t="s">
        <v>34</v>
      </c>
      <c r="C28" s="155"/>
      <c r="D28" s="155"/>
      <c r="E28" s="155"/>
      <c r="F28" s="155"/>
      <c r="G28" s="155"/>
      <c r="H28" s="156"/>
      <c r="I28" s="4"/>
      <c r="J28" s="4"/>
      <c r="K28" s="4"/>
      <c r="L28" s="4"/>
    </row>
    <row r="29" spans="2:23" ht="15.75" x14ac:dyDescent="0.25">
      <c r="B29" s="95" t="s">
        <v>23</v>
      </c>
      <c r="C29" s="96">
        <v>43595</v>
      </c>
      <c r="D29" s="97" t="s">
        <v>109</v>
      </c>
      <c r="E29" s="77" t="str">
        <f>B8</f>
        <v>ESSENTIA NETWORK</v>
      </c>
      <c r="F29" s="89"/>
      <c r="G29" s="89"/>
      <c r="H29" s="79" t="str">
        <f>B13</f>
        <v>F.J.T.</v>
      </c>
    </row>
    <row r="30" spans="2:23" ht="15.75" x14ac:dyDescent="0.25">
      <c r="B30" s="98" t="s">
        <v>24</v>
      </c>
      <c r="C30" s="99">
        <v>43595</v>
      </c>
      <c r="D30" s="100" t="s">
        <v>109</v>
      </c>
      <c r="E30" s="80" t="str">
        <f>B9</f>
        <v>EDF MARTINIQUE 3</v>
      </c>
      <c r="F30" s="90"/>
      <c r="G30" s="90"/>
      <c r="H30" s="82" t="str">
        <f>B12</f>
        <v>DEAL</v>
      </c>
    </row>
    <row r="31" spans="2:23" ht="16.5" thickBot="1" x14ac:dyDescent="0.3">
      <c r="B31" s="101" t="s">
        <v>23</v>
      </c>
      <c r="C31" s="102">
        <v>43595</v>
      </c>
      <c r="D31" s="103" t="s">
        <v>109</v>
      </c>
      <c r="E31" s="83" t="str">
        <f>B10</f>
        <v>FORT DE France 2</v>
      </c>
      <c r="F31" s="116"/>
      <c r="G31" s="116"/>
      <c r="H31" s="85" t="str">
        <f>B11</f>
        <v>LE MOULIN SAS</v>
      </c>
    </row>
    <row r="32" spans="2:23" ht="15.75" x14ac:dyDescent="0.25">
      <c r="B32" s="95" t="s">
        <v>24</v>
      </c>
      <c r="C32" s="96">
        <v>43595</v>
      </c>
      <c r="D32" s="97" t="s">
        <v>110</v>
      </c>
      <c r="E32" s="77" t="str">
        <f>B7</f>
        <v>SECU SOCIALE USS/SSI</v>
      </c>
      <c r="F32" s="89"/>
      <c r="G32" s="89"/>
      <c r="H32" s="79" t="str">
        <f>B9</f>
        <v>EDF MARTINIQUE 3</v>
      </c>
    </row>
    <row r="33" spans="2:8" ht="15.75" x14ac:dyDescent="0.25">
      <c r="B33" s="98" t="s">
        <v>23</v>
      </c>
      <c r="C33" s="99">
        <v>43595</v>
      </c>
      <c r="D33" s="100" t="s">
        <v>110</v>
      </c>
      <c r="E33" s="80" t="str">
        <f>B8</f>
        <v>ESSENTIA NETWORK</v>
      </c>
      <c r="F33" s="90"/>
      <c r="G33" s="90"/>
      <c r="H33" s="82" t="str">
        <f>B12</f>
        <v>DEAL</v>
      </c>
    </row>
    <row r="34" spans="2:8" ht="16.5" thickBot="1" x14ac:dyDescent="0.3">
      <c r="B34" s="101" t="s">
        <v>24</v>
      </c>
      <c r="C34" s="102">
        <v>43595</v>
      </c>
      <c r="D34" s="103" t="s">
        <v>110</v>
      </c>
      <c r="E34" s="83" t="str">
        <f>B10</f>
        <v>FORT DE France 2</v>
      </c>
      <c r="F34" s="116"/>
      <c r="G34" s="116"/>
      <c r="H34" s="85" t="str">
        <f>B13</f>
        <v>F.J.T.</v>
      </c>
    </row>
    <row r="35" spans="2:8" ht="15.75" x14ac:dyDescent="0.25">
      <c r="B35" s="95" t="s">
        <v>23</v>
      </c>
      <c r="C35" s="96">
        <v>43595</v>
      </c>
      <c r="D35" s="97" t="s">
        <v>111</v>
      </c>
      <c r="E35" s="77" t="str">
        <f>B7</f>
        <v>SECU SOCIALE USS/SSI</v>
      </c>
      <c r="F35" s="89"/>
      <c r="G35" s="89"/>
      <c r="H35" s="79" t="str">
        <f>B11</f>
        <v>LE MOULIN SAS</v>
      </c>
    </row>
    <row r="36" spans="2:8" ht="15.75" x14ac:dyDescent="0.25">
      <c r="B36" s="98" t="s">
        <v>24</v>
      </c>
      <c r="C36" s="99">
        <v>43595</v>
      </c>
      <c r="D36" s="100" t="s">
        <v>111</v>
      </c>
      <c r="E36" s="80" t="str">
        <f>B13</f>
        <v>F.J.T.</v>
      </c>
      <c r="F36" s="90"/>
      <c r="G36" s="90"/>
      <c r="H36" s="82" t="str">
        <f>B9</f>
        <v>EDF MARTINIQUE 3</v>
      </c>
    </row>
    <row r="37" spans="2:8" ht="16.5" thickBot="1" x14ac:dyDescent="0.3">
      <c r="B37" s="104" t="s">
        <v>23</v>
      </c>
      <c r="C37" s="105">
        <v>43595</v>
      </c>
      <c r="D37" s="106" t="s">
        <v>111</v>
      </c>
      <c r="E37" s="86" t="str">
        <f>B10</f>
        <v>FORT DE France 2</v>
      </c>
      <c r="F37" s="117"/>
      <c r="G37" s="117"/>
      <c r="H37" s="88" t="str">
        <f>B12</f>
        <v>DEAL</v>
      </c>
    </row>
    <row r="38" spans="2:8" ht="16.5" thickBot="1" x14ac:dyDescent="0.3">
      <c r="B38" s="107" t="s">
        <v>84</v>
      </c>
      <c r="C38" s="119">
        <v>43595</v>
      </c>
      <c r="D38" s="109" t="s">
        <v>98</v>
      </c>
      <c r="E38" s="113" t="str">
        <f>B8</f>
        <v>ESSENTIA NETWORK</v>
      </c>
      <c r="F38" s="114"/>
      <c r="G38" s="114"/>
      <c r="H38" s="115" t="str">
        <f>B11</f>
        <v>LE MOULIN SAS</v>
      </c>
    </row>
  </sheetData>
  <mergeCells count="23">
    <mergeCell ref="B28:H28"/>
    <mergeCell ref="B6:H6"/>
    <mergeCell ref="B7:H7"/>
    <mergeCell ref="B8:H8"/>
    <mergeCell ref="B9:H9"/>
    <mergeCell ref="B12:H12"/>
    <mergeCell ref="B13:H13"/>
    <mergeCell ref="B14:H14"/>
    <mergeCell ref="B15:H15"/>
    <mergeCell ref="F16:G16"/>
    <mergeCell ref="M19:W20"/>
    <mergeCell ref="A1:K1"/>
    <mergeCell ref="L1:X1"/>
    <mergeCell ref="A2:K2"/>
    <mergeCell ref="L2:X2"/>
    <mergeCell ref="D4:H4"/>
    <mergeCell ref="N4:V4"/>
    <mergeCell ref="M9:W9"/>
    <mergeCell ref="B10:H10"/>
    <mergeCell ref="M10:M11"/>
    <mergeCell ref="N10:T10"/>
    <mergeCell ref="U10:W10"/>
    <mergeCell ref="B11:H11"/>
  </mergeCells>
  <conditionalFormatting sqref="W12:W15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I41"/>
  <sheetViews>
    <sheetView topLeftCell="B5" workbookViewId="0">
      <selection activeCell="F14" sqref="F14"/>
    </sheetView>
  </sheetViews>
  <sheetFormatPr baseColWidth="10" defaultRowHeight="15" x14ac:dyDescent="0.25"/>
  <cols>
    <col min="3" max="5" width="8.7109375" customWidth="1"/>
    <col min="6" max="6" width="20.7109375" customWidth="1"/>
    <col min="7" max="8" width="6.7109375" customWidth="1"/>
    <col min="9" max="9" width="20.7109375" customWidth="1"/>
  </cols>
  <sheetData>
    <row r="4" spans="3:9" ht="15" customHeight="1" x14ac:dyDescent="0.25"/>
    <row r="5" spans="3:9" ht="15" customHeight="1" x14ac:dyDescent="0.25">
      <c r="C5" s="168" t="s">
        <v>40</v>
      </c>
      <c r="D5" s="168"/>
      <c r="E5" s="168"/>
      <c r="F5" s="168"/>
      <c r="G5" s="168"/>
      <c r="H5" s="168"/>
      <c r="I5" s="168"/>
    </row>
    <row r="6" spans="3:9" x14ac:dyDescent="0.25">
      <c r="C6" s="168"/>
      <c r="D6" s="168"/>
      <c r="E6" s="168"/>
      <c r="F6" s="168"/>
      <c r="G6" s="168"/>
      <c r="H6" s="168"/>
      <c r="I6" s="168"/>
    </row>
    <row r="7" spans="3:9" x14ac:dyDescent="0.25">
      <c r="C7" s="169"/>
      <c r="D7" s="169"/>
      <c r="E7" s="169"/>
      <c r="F7" s="169"/>
      <c r="G7" s="169"/>
      <c r="H7" s="169"/>
      <c r="I7" s="169"/>
    </row>
    <row r="8" spans="3:9" ht="15.75" thickBot="1" x14ac:dyDescent="0.3">
      <c r="E8" s="22"/>
    </row>
    <row r="9" spans="3:9" ht="15.75" thickBot="1" x14ac:dyDescent="0.3">
      <c r="C9" s="23"/>
      <c r="D9" s="165" t="s">
        <v>57</v>
      </c>
      <c r="E9" s="166"/>
      <c r="F9" s="166"/>
      <c r="G9" s="166"/>
      <c r="H9" s="166"/>
      <c r="I9" s="167"/>
    </row>
    <row r="10" spans="3:9" x14ac:dyDescent="0.25">
      <c r="C10" s="24" t="s">
        <v>41</v>
      </c>
      <c r="D10" s="25" t="s">
        <v>42</v>
      </c>
      <c r="E10" s="25" t="s">
        <v>43</v>
      </c>
      <c r="F10" s="26"/>
      <c r="G10" s="163" t="s">
        <v>44</v>
      </c>
      <c r="H10" s="164"/>
      <c r="I10" s="27"/>
    </row>
    <row r="11" spans="3:9" x14ac:dyDescent="0.25">
      <c r="C11" s="28" t="s">
        <v>20</v>
      </c>
      <c r="D11" s="17">
        <v>43595</v>
      </c>
      <c r="E11" s="29" t="s">
        <v>118</v>
      </c>
      <c r="F11" s="36" t="s">
        <v>45</v>
      </c>
      <c r="G11" s="30"/>
      <c r="H11" s="30"/>
      <c r="I11" s="31" t="s">
        <v>46</v>
      </c>
    </row>
    <row r="12" spans="3:9" x14ac:dyDescent="0.25">
      <c r="C12" s="28" t="s">
        <v>21</v>
      </c>
      <c r="D12" s="17">
        <v>43595</v>
      </c>
      <c r="E12" s="29" t="s">
        <v>118</v>
      </c>
      <c r="F12" s="36" t="s">
        <v>47</v>
      </c>
      <c r="G12" s="30"/>
      <c r="H12" s="30"/>
      <c r="I12" s="31" t="s">
        <v>59</v>
      </c>
    </row>
    <row r="13" spans="3:9" x14ac:dyDescent="0.25">
      <c r="C13" s="28" t="s">
        <v>23</v>
      </c>
      <c r="D13" s="17">
        <v>43595</v>
      </c>
      <c r="E13" s="29" t="s">
        <v>118</v>
      </c>
      <c r="F13" s="40" t="s">
        <v>49</v>
      </c>
      <c r="G13" s="41"/>
      <c r="H13" s="41"/>
      <c r="I13" s="42" t="s">
        <v>50</v>
      </c>
    </row>
    <row r="14" spans="3:9" x14ac:dyDescent="0.25">
      <c r="C14" s="28" t="s">
        <v>24</v>
      </c>
      <c r="D14" s="17">
        <v>43595</v>
      </c>
      <c r="E14" s="29" t="s">
        <v>118</v>
      </c>
      <c r="F14" s="36" t="s">
        <v>58</v>
      </c>
      <c r="G14" s="30"/>
      <c r="H14" s="30"/>
      <c r="I14" s="31" t="s">
        <v>51</v>
      </c>
    </row>
    <row r="15" spans="3:9" x14ac:dyDescent="0.25">
      <c r="C15" s="28" t="s">
        <v>20</v>
      </c>
      <c r="D15" s="17">
        <v>43595</v>
      </c>
      <c r="E15" s="29" t="s">
        <v>119</v>
      </c>
      <c r="F15" s="36" t="s">
        <v>60</v>
      </c>
      <c r="G15" s="30"/>
      <c r="H15" s="30"/>
      <c r="I15" s="31" t="s">
        <v>62</v>
      </c>
    </row>
    <row r="16" spans="3:9" x14ac:dyDescent="0.25">
      <c r="C16" s="28" t="s">
        <v>21</v>
      </c>
      <c r="D16" s="17">
        <v>43595</v>
      </c>
      <c r="E16" s="29" t="s">
        <v>119</v>
      </c>
      <c r="F16" s="36" t="s">
        <v>61</v>
      </c>
      <c r="G16" s="30"/>
      <c r="H16" s="30"/>
      <c r="I16" s="31" t="s">
        <v>63</v>
      </c>
    </row>
    <row r="17" spans="3:9" x14ac:dyDescent="0.25">
      <c r="C17" s="28" t="s">
        <v>23</v>
      </c>
      <c r="D17" s="17">
        <v>43595</v>
      </c>
      <c r="E17" s="29" t="s">
        <v>119</v>
      </c>
      <c r="F17" s="36" t="s">
        <v>64</v>
      </c>
      <c r="G17" s="30"/>
      <c r="H17" s="30"/>
      <c r="I17" s="31" t="s">
        <v>65</v>
      </c>
    </row>
    <row r="18" spans="3:9" ht="15.75" thickBot="1" x14ac:dyDescent="0.3">
      <c r="C18" s="44" t="s">
        <v>24</v>
      </c>
      <c r="D18" s="45">
        <v>43595</v>
      </c>
      <c r="E18" s="46" t="s">
        <v>119</v>
      </c>
      <c r="F18" s="47" t="s">
        <v>66</v>
      </c>
      <c r="G18" s="48"/>
      <c r="H18" s="48"/>
      <c r="I18" s="49" t="s">
        <v>67</v>
      </c>
    </row>
    <row r="19" spans="3:9" x14ac:dyDescent="0.25">
      <c r="E19" s="22"/>
    </row>
    <row r="20" spans="3:9" ht="15.75" thickBot="1" x14ac:dyDescent="0.3">
      <c r="E20" s="22"/>
    </row>
    <row r="21" spans="3:9" ht="15.75" thickBot="1" x14ac:dyDescent="0.3">
      <c r="C21" s="23"/>
      <c r="D21" s="165" t="s">
        <v>56</v>
      </c>
      <c r="E21" s="166"/>
      <c r="F21" s="166"/>
      <c r="G21" s="166"/>
      <c r="H21" s="166"/>
      <c r="I21" s="167"/>
    </row>
    <row r="22" spans="3:9" x14ac:dyDescent="0.25">
      <c r="C22" s="24" t="s">
        <v>41</v>
      </c>
      <c r="D22" s="25" t="s">
        <v>42</v>
      </c>
      <c r="E22" s="25" t="s">
        <v>43</v>
      </c>
      <c r="F22" s="26"/>
      <c r="G22" s="163" t="s">
        <v>44</v>
      </c>
      <c r="H22" s="164"/>
      <c r="I22" s="27"/>
    </row>
    <row r="23" spans="3:9" x14ac:dyDescent="0.25">
      <c r="C23" s="28" t="s">
        <v>23</v>
      </c>
      <c r="D23" s="17">
        <v>43596</v>
      </c>
      <c r="E23" s="29" t="s">
        <v>100</v>
      </c>
      <c r="F23" s="36" t="s">
        <v>68</v>
      </c>
      <c r="G23" s="30"/>
      <c r="H23" s="30"/>
      <c r="I23" s="31" t="s">
        <v>73</v>
      </c>
    </row>
    <row r="24" spans="3:9" x14ac:dyDescent="0.25">
      <c r="C24" s="28" t="s">
        <v>24</v>
      </c>
      <c r="D24" s="17">
        <v>43596</v>
      </c>
      <c r="E24" s="29" t="s">
        <v>100</v>
      </c>
      <c r="F24" s="36" t="s">
        <v>69</v>
      </c>
      <c r="G24" s="30"/>
      <c r="H24" s="30"/>
      <c r="I24" s="31" t="s">
        <v>75</v>
      </c>
    </row>
    <row r="25" spans="3:9" x14ac:dyDescent="0.25">
      <c r="C25" s="37" t="s">
        <v>23</v>
      </c>
      <c r="D25" s="38">
        <v>43596</v>
      </c>
      <c r="E25" s="39" t="s">
        <v>104</v>
      </c>
      <c r="F25" s="40" t="s">
        <v>72</v>
      </c>
      <c r="G25" s="41"/>
      <c r="H25" s="41"/>
      <c r="I25" s="42" t="s">
        <v>71</v>
      </c>
    </row>
    <row r="26" spans="3:9" x14ac:dyDescent="0.25">
      <c r="C26" s="43" t="s">
        <v>24</v>
      </c>
      <c r="D26" s="17">
        <v>43596</v>
      </c>
      <c r="E26" s="29" t="s">
        <v>104</v>
      </c>
      <c r="F26" s="36" t="s">
        <v>74</v>
      </c>
      <c r="G26" s="30"/>
      <c r="H26" s="30"/>
      <c r="I26" s="36" t="s">
        <v>70</v>
      </c>
    </row>
    <row r="27" spans="3:9" x14ac:dyDescent="0.25">
      <c r="C27" s="158"/>
      <c r="D27" s="158"/>
      <c r="E27" s="158"/>
      <c r="F27" s="158"/>
      <c r="G27" s="158"/>
      <c r="H27" s="158"/>
      <c r="I27" s="158"/>
    </row>
    <row r="28" spans="3:9" x14ac:dyDescent="0.25">
      <c r="C28" s="170" t="s">
        <v>101</v>
      </c>
      <c r="D28" s="171"/>
      <c r="E28" s="171"/>
      <c r="F28" s="171"/>
      <c r="G28" s="171"/>
      <c r="H28" s="171"/>
      <c r="I28" s="172"/>
    </row>
    <row r="29" spans="3:9" ht="15.75" thickBot="1" x14ac:dyDescent="0.3"/>
    <row r="30" spans="3:9" ht="15.75" thickBot="1" x14ac:dyDescent="0.3">
      <c r="C30" s="23"/>
      <c r="D30" s="165" t="s">
        <v>76</v>
      </c>
      <c r="E30" s="166"/>
      <c r="F30" s="166"/>
      <c r="G30" s="166"/>
      <c r="H30" s="166"/>
      <c r="I30" s="167"/>
    </row>
    <row r="31" spans="3:9" x14ac:dyDescent="0.25">
      <c r="C31" s="24" t="s">
        <v>41</v>
      </c>
      <c r="D31" s="25" t="s">
        <v>42</v>
      </c>
      <c r="E31" s="25" t="s">
        <v>43</v>
      </c>
      <c r="F31" s="26"/>
      <c r="G31" s="163" t="s">
        <v>48</v>
      </c>
      <c r="H31" s="164"/>
      <c r="I31" s="27"/>
    </row>
    <row r="32" spans="3:9" ht="15.75" thickBot="1" x14ac:dyDescent="0.3">
      <c r="C32" s="32" t="s">
        <v>23</v>
      </c>
      <c r="D32" s="19">
        <v>43596</v>
      </c>
      <c r="E32" s="19" t="s">
        <v>82</v>
      </c>
      <c r="F32" s="33" t="s">
        <v>52</v>
      </c>
      <c r="G32" s="34"/>
      <c r="H32" s="34"/>
      <c r="I32" s="35" t="s">
        <v>54</v>
      </c>
    </row>
    <row r="33" spans="3:9" ht="15.75" thickBot="1" x14ac:dyDescent="0.3">
      <c r="C33" s="32" t="s">
        <v>24</v>
      </c>
      <c r="D33" s="19">
        <v>43596</v>
      </c>
      <c r="E33" s="19" t="s">
        <v>82</v>
      </c>
      <c r="F33" s="33" t="s">
        <v>55</v>
      </c>
      <c r="G33" s="34"/>
      <c r="H33" s="34"/>
      <c r="I33" s="35" t="s">
        <v>53</v>
      </c>
    </row>
    <row r="34" spans="3:9" ht="15.75" thickBot="1" x14ac:dyDescent="0.3"/>
    <row r="35" spans="3:9" ht="15.75" thickBot="1" x14ac:dyDescent="0.3">
      <c r="C35" s="23"/>
      <c r="D35" s="165" t="s">
        <v>77</v>
      </c>
      <c r="E35" s="166"/>
      <c r="F35" s="166"/>
      <c r="G35" s="166"/>
      <c r="H35" s="166"/>
      <c r="I35" s="167"/>
    </row>
    <row r="36" spans="3:9" x14ac:dyDescent="0.25">
      <c r="C36" s="24" t="s">
        <v>41</v>
      </c>
      <c r="D36" s="25" t="s">
        <v>42</v>
      </c>
      <c r="E36" s="25" t="s">
        <v>43</v>
      </c>
      <c r="F36" s="26"/>
      <c r="G36" s="163" t="s">
        <v>48</v>
      </c>
      <c r="H36" s="164"/>
      <c r="I36" s="27"/>
    </row>
    <row r="37" spans="3:9" ht="15.75" thickBot="1" x14ac:dyDescent="0.3">
      <c r="C37" s="32" t="s">
        <v>23</v>
      </c>
      <c r="D37" s="19">
        <v>43596</v>
      </c>
      <c r="E37" s="19" t="s">
        <v>102</v>
      </c>
      <c r="F37" s="33"/>
      <c r="G37" s="34"/>
      <c r="H37" s="34"/>
      <c r="I37" s="35"/>
    </row>
    <row r="38" spans="3:9" ht="15.75" thickBot="1" x14ac:dyDescent="0.3"/>
    <row r="39" spans="3:9" ht="15.75" thickBot="1" x14ac:dyDescent="0.3">
      <c r="C39" s="23"/>
      <c r="D39" s="165" t="s">
        <v>78</v>
      </c>
      <c r="E39" s="166"/>
      <c r="F39" s="166"/>
      <c r="G39" s="166"/>
      <c r="H39" s="166"/>
      <c r="I39" s="167"/>
    </row>
    <row r="40" spans="3:9" x14ac:dyDescent="0.25">
      <c r="C40" s="24" t="s">
        <v>41</v>
      </c>
      <c r="D40" s="25" t="s">
        <v>42</v>
      </c>
      <c r="E40" s="25" t="s">
        <v>43</v>
      </c>
      <c r="F40" s="26"/>
      <c r="G40" s="163" t="s">
        <v>48</v>
      </c>
      <c r="H40" s="164"/>
      <c r="I40" s="27"/>
    </row>
    <row r="41" spans="3:9" ht="15.75" thickBot="1" x14ac:dyDescent="0.3">
      <c r="C41" s="32" t="s">
        <v>23</v>
      </c>
      <c r="D41" s="19">
        <v>43596</v>
      </c>
      <c r="E41" s="19" t="s">
        <v>103</v>
      </c>
      <c r="F41" s="33"/>
      <c r="G41" s="34"/>
      <c r="H41" s="34"/>
      <c r="I41" s="35"/>
    </row>
  </sheetData>
  <mergeCells count="14">
    <mergeCell ref="G40:H40"/>
    <mergeCell ref="D9:I9"/>
    <mergeCell ref="G10:H10"/>
    <mergeCell ref="C5:I6"/>
    <mergeCell ref="C7:I7"/>
    <mergeCell ref="D21:I21"/>
    <mergeCell ref="G22:H22"/>
    <mergeCell ref="D30:I30"/>
    <mergeCell ref="G31:H31"/>
    <mergeCell ref="D35:I35"/>
    <mergeCell ref="G36:H36"/>
    <mergeCell ref="D39:I39"/>
    <mergeCell ref="C28:I28"/>
    <mergeCell ref="C27:I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Poule A</vt:lpstr>
      <vt:lpstr>Poule B</vt:lpstr>
      <vt:lpstr>Poule C</vt:lpstr>
      <vt:lpstr>Poule D</vt:lpstr>
      <vt:lpstr>Phase finale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FOSSA</dc:creator>
  <cp:lastModifiedBy>Thomas le lann</cp:lastModifiedBy>
  <dcterms:created xsi:type="dcterms:W3CDTF">2019-04-25T13:22:32Z</dcterms:created>
  <dcterms:modified xsi:type="dcterms:W3CDTF">2019-05-07T15:20:22Z</dcterms:modified>
</cp:coreProperties>
</file>