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ri\Dropbox (FFSE)\COMPETITION\JEUX NATIONAUX\2019 MARTINIQUE\Programmes et réglements\Plannings\"/>
    </mc:Choice>
  </mc:AlternateContent>
  <xr:revisionPtr revIDLastSave="0" documentId="13_ncr:1_{CB998D64-BD93-4C78-A024-AD4840D3DF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  <sheet name="Poule B" sheetId="4" r:id="rId2"/>
    <sheet name="Phases finale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S15" i="4"/>
  <c r="R15" i="4"/>
  <c r="Q15" i="4"/>
  <c r="O15" i="4"/>
  <c r="N15" i="4"/>
  <c r="M15" i="4"/>
  <c r="L15" i="4"/>
  <c r="K15" i="4"/>
  <c r="P15" i="4" s="1"/>
  <c r="J15" i="4"/>
  <c r="S14" i="4"/>
  <c r="R14" i="4"/>
  <c r="Q14" i="4"/>
  <c r="P14" i="4"/>
  <c r="O14" i="4"/>
  <c r="N14" i="4"/>
  <c r="M14" i="4"/>
  <c r="L14" i="4"/>
  <c r="K14" i="4"/>
  <c r="J14" i="4"/>
  <c r="S13" i="4"/>
  <c r="R13" i="4"/>
  <c r="Q13" i="4"/>
  <c r="O13" i="4"/>
  <c r="N13" i="4"/>
  <c r="M13" i="4"/>
  <c r="L13" i="4"/>
  <c r="K13" i="4"/>
  <c r="P13" i="4" s="1"/>
  <c r="J13" i="4"/>
  <c r="S12" i="4"/>
  <c r="R12" i="4"/>
  <c r="Q12" i="4"/>
  <c r="P12" i="4"/>
  <c r="O12" i="4"/>
  <c r="N12" i="4"/>
  <c r="M12" i="4"/>
  <c r="L12" i="4"/>
  <c r="K12" i="4"/>
  <c r="J12" i="4"/>
  <c r="S11" i="4"/>
  <c r="R11" i="4"/>
  <c r="Q11" i="4"/>
  <c r="O11" i="4"/>
  <c r="N11" i="4"/>
  <c r="M11" i="4"/>
  <c r="L11" i="4"/>
  <c r="K11" i="4"/>
  <c r="P11" i="4" s="1"/>
  <c r="J11" i="4"/>
  <c r="S10" i="4"/>
  <c r="R10" i="4"/>
  <c r="Q10" i="4"/>
  <c r="P10" i="4"/>
  <c r="O10" i="4"/>
  <c r="N10" i="4"/>
  <c r="M10" i="4"/>
  <c r="L10" i="4"/>
  <c r="K10" i="4"/>
  <c r="J10" i="4"/>
  <c r="J11" i="1"/>
  <c r="J12" i="1"/>
  <c r="J13" i="1"/>
  <c r="J14" i="1"/>
  <c r="J15" i="1"/>
  <c r="J10" i="1"/>
  <c r="D18" i="1" l="1"/>
  <c r="D21" i="1"/>
  <c r="R15" i="1" l="1"/>
  <c r="Q15" i="1"/>
  <c r="S15" i="1" s="1"/>
  <c r="O15" i="1"/>
  <c r="N15" i="1"/>
  <c r="M15" i="1"/>
  <c r="L15" i="1"/>
  <c r="K15" i="1"/>
  <c r="P15" i="1" s="1"/>
  <c r="R14" i="1"/>
  <c r="Q14" i="1"/>
  <c r="O14" i="1"/>
  <c r="N14" i="1"/>
  <c r="M14" i="1"/>
  <c r="L14" i="1"/>
  <c r="K14" i="1"/>
  <c r="P14" i="1" s="1"/>
  <c r="R13" i="1"/>
  <c r="Q13" i="1"/>
  <c r="S13" i="1" s="1"/>
  <c r="O13" i="1"/>
  <c r="N13" i="1"/>
  <c r="M13" i="1"/>
  <c r="L13" i="1"/>
  <c r="K13" i="1"/>
  <c r="P13" i="1" s="1"/>
  <c r="R12" i="1"/>
  <c r="Q12" i="1"/>
  <c r="O12" i="1"/>
  <c r="N12" i="1"/>
  <c r="M12" i="1"/>
  <c r="L12" i="1"/>
  <c r="K12" i="1"/>
  <c r="P12" i="1" s="1"/>
  <c r="R11" i="1"/>
  <c r="Q11" i="1"/>
  <c r="S11" i="1" s="1"/>
  <c r="O11" i="1"/>
  <c r="N11" i="1"/>
  <c r="M11" i="1"/>
  <c r="L11" i="1"/>
  <c r="K11" i="1"/>
  <c r="P11" i="1" s="1"/>
  <c r="R10" i="1"/>
  <c r="Q10" i="1"/>
  <c r="O10" i="1"/>
  <c r="N10" i="1"/>
  <c r="M10" i="1"/>
  <c r="L10" i="1"/>
  <c r="K10" i="1"/>
  <c r="P10" i="1" s="1"/>
  <c r="G26" i="1"/>
  <c r="G24" i="1"/>
  <c r="D26" i="1"/>
  <c r="D24" i="1"/>
  <c r="G32" i="1"/>
  <c r="G29" i="1"/>
  <c r="G25" i="1"/>
  <c r="G23" i="1"/>
  <c r="G20" i="1"/>
  <c r="G30" i="1"/>
  <c r="G28" i="1"/>
  <c r="G22" i="1"/>
  <c r="D20" i="1"/>
  <c r="D30" i="1"/>
  <c r="G27" i="1"/>
  <c r="D23" i="1"/>
  <c r="G19" i="1"/>
  <c r="G31" i="1"/>
  <c r="D29" i="1"/>
  <c r="G21" i="1"/>
  <c r="D19" i="1"/>
  <c r="D31" i="1"/>
  <c r="D27" i="1"/>
  <c r="D25" i="1"/>
  <c r="D22" i="1"/>
  <c r="G18" i="1"/>
  <c r="D32" i="1"/>
  <c r="D28" i="1"/>
  <c r="S14" i="1" l="1"/>
  <c r="S12" i="1"/>
  <c r="S10" i="1"/>
</calcChain>
</file>

<file path=xl/sharedStrings.xml><?xml version="1.0" encoding="utf-8"?>
<sst xmlns="http://schemas.openxmlformats.org/spreadsheetml/2006/main" count="165" uniqueCount="82">
  <si>
    <t xml:space="preserve">Matchs de 2*20 minutes </t>
  </si>
  <si>
    <t>Terrain</t>
  </si>
  <si>
    <t>Date</t>
  </si>
  <si>
    <t>Horaire</t>
  </si>
  <si>
    <t>Rencontres</t>
  </si>
  <si>
    <t>Resultats</t>
  </si>
  <si>
    <t>Poule A</t>
  </si>
  <si>
    <t>Adresse Stade</t>
  </si>
  <si>
    <t>3ème poule B</t>
  </si>
  <si>
    <t>Clubs</t>
  </si>
  <si>
    <t>BP</t>
  </si>
  <si>
    <t>BC</t>
  </si>
  <si>
    <t>Diff</t>
  </si>
  <si>
    <t>1 point</t>
  </si>
  <si>
    <t>0 point</t>
  </si>
  <si>
    <t>3 points</t>
  </si>
  <si>
    <t>Classement</t>
  </si>
  <si>
    <t>Victoire</t>
  </si>
  <si>
    <t>Défaite</t>
  </si>
  <si>
    <t>Match nul</t>
  </si>
  <si>
    <t>Forfait</t>
  </si>
  <si>
    <t>resultats</t>
  </si>
  <si>
    <t>1er Poule A</t>
  </si>
  <si>
    <t>1er Poule B</t>
  </si>
  <si>
    <t>resultat</t>
  </si>
  <si>
    <t>3ème place - match de  2*20 min</t>
  </si>
  <si>
    <t>Finale - match de  2*20 min</t>
  </si>
  <si>
    <t>J2</t>
  </si>
  <si>
    <t>Demi-finale 1</t>
  </si>
  <si>
    <t>Demi-finale 2</t>
  </si>
  <si>
    <t>J3</t>
  </si>
  <si>
    <t>Quarts de finale 1</t>
  </si>
  <si>
    <t>Perdant DM1</t>
  </si>
  <si>
    <t>Perdant DM2</t>
  </si>
  <si>
    <t>Vainqueur DM1</t>
  </si>
  <si>
    <t>Vainqueur DM2</t>
  </si>
  <si>
    <t>Vainqueur QF2</t>
  </si>
  <si>
    <t>Vainqueur QF3</t>
  </si>
  <si>
    <t>Vainqueur QF1</t>
  </si>
  <si>
    <t>Vainqueur QF4</t>
  </si>
  <si>
    <t>4ème poule A</t>
  </si>
  <si>
    <t>4ème Poule B</t>
  </si>
  <si>
    <t>2ème poule A</t>
  </si>
  <si>
    <t>2ème poule B</t>
  </si>
  <si>
    <t>3ème poule A</t>
  </si>
  <si>
    <t>Phases Finales</t>
  </si>
  <si>
    <t>FUTSAL-Hommes OPEN</t>
  </si>
  <si>
    <t>-1 point</t>
  </si>
  <si>
    <t>09h00</t>
  </si>
  <si>
    <t>10h00</t>
  </si>
  <si>
    <t>11h00</t>
  </si>
  <si>
    <t>12h00</t>
  </si>
  <si>
    <t>13h00</t>
  </si>
  <si>
    <t>15h00</t>
  </si>
  <si>
    <t>17h00</t>
  </si>
  <si>
    <t>14h00</t>
  </si>
  <si>
    <t>M1</t>
  </si>
  <si>
    <t>M2</t>
  </si>
  <si>
    <t>M3</t>
  </si>
  <si>
    <t>M4</t>
  </si>
  <si>
    <t xml:space="preserve">Total </t>
  </si>
  <si>
    <t>M5</t>
  </si>
  <si>
    <t>Institut Martiniquais du Sport - Route du vert pré - Mangot Vuclin - 97232 Le Lamentin</t>
  </si>
  <si>
    <t>Matchs de classement 9ème à 12ème place</t>
  </si>
  <si>
    <t>5ème Poule A</t>
  </si>
  <si>
    <t>5ème Poule B</t>
  </si>
  <si>
    <t>6ème poule A</t>
  </si>
  <si>
    <t>6ème poule B</t>
  </si>
  <si>
    <t>Poule B</t>
  </si>
  <si>
    <t>CCI DE MARTINIQUE 2</t>
  </si>
  <si>
    <t>16h00</t>
  </si>
  <si>
    <t>CCI DE MARTINIQUE 1</t>
  </si>
  <si>
    <t>ADAPEI</t>
  </si>
  <si>
    <t>Services de l'Etat</t>
  </si>
  <si>
    <t>Fort de France</t>
  </si>
  <si>
    <t>GROUPAMA</t>
  </si>
  <si>
    <t>CACEM</t>
  </si>
  <si>
    <t>CT Martinique</t>
  </si>
  <si>
    <t>CGOS Hopital</t>
  </si>
  <si>
    <t>CCAS EDF</t>
  </si>
  <si>
    <t>Aéroports de Paris</t>
  </si>
  <si>
    <t xml:space="preserve"> Région Île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</si>
</sst>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0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 applyProtection="1">
      <alignment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0" fillId="3" borderId="7" xfId="0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9" fillId="0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quotePrefix="1" applyFont="1" applyBorder="1"/>
    <xf numFmtId="0" fontId="0" fillId="0" borderId="0" xfId="0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9" workbookViewId="0">
      <selection activeCell="F21" sqref="F21"/>
    </sheetView>
  </sheetViews>
  <sheetFormatPr baseColWidth="10" defaultRowHeight="15" x14ac:dyDescent="0.25"/>
  <cols>
    <col min="4" max="4" width="23" customWidth="1"/>
    <col min="5" max="6" width="8.7109375" customWidth="1"/>
    <col min="7" max="7" width="23.28515625" customWidth="1"/>
    <col min="8" max="8" width="6.7109375" customWidth="1"/>
    <col min="9" max="9" width="11.42578125" customWidth="1"/>
    <col min="10" max="10" width="20" bestFit="1" customWidth="1"/>
    <col min="11" max="15" width="3.7109375" bestFit="1" customWidth="1"/>
    <col min="17" max="19" width="8.7109375" customWidth="1"/>
  </cols>
  <sheetData>
    <row r="1" spans="1:20" x14ac:dyDescent="0.25">
      <c r="A1" s="74" t="s">
        <v>46</v>
      </c>
      <c r="B1" s="74"/>
      <c r="C1" s="74"/>
      <c r="D1" s="74"/>
      <c r="E1" s="74"/>
      <c r="F1" s="74"/>
      <c r="G1" s="74"/>
      <c r="H1" s="74" t="s">
        <v>46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5.75" thickBot="1" x14ac:dyDescent="0.3"/>
    <row r="4" spans="1:20" ht="21" x14ac:dyDescent="0.35">
      <c r="A4" s="83" t="s">
        <v>6</v>
      </c>
      <c r="B4" s="84"/>
      <c r="C4" s="85"/>
      <c r="D4" s="41"/>
      <c r="E4" s="82" t="s">
        <v>16</v>
      </c>
      <c r="F4" s="82"/>
      <c r="G4" s="41"/>
    </row>
    <row r="5" spans="1:20" x14ac:dyDescent="0.25">
      <c r="A5" s="86" t="s">
        <v>71</v>
      </c>
      <c r="B5" s="87"/>
      <c r="C5" s="88"/>
      <c r="D5" s="43"/>
      <c r="E5" s="70" t="s">
        <v>17</v>
      </c>
      <c r="F5" s="71" t="s">
        <v>15</v>
      </c>
      <c r="G5" s="42"/>
    </row>
    <row r="6" spans="1:20" x14ac:dyDescent="0.25">
      <c r="A6" s="86" t="s">
        <v>79</v>
      </c>
      <c r="B6" s="87"/>
      <c r="C6" s="88"/>
      <c r="D6" s="43"/>
      <c r="E6" s="72" t="s">
        <v>19</v>
      </c>
      <c r="F6" s="71" t="s">
        <v>13</v>
      </c>
      <c r="G6" s="42"/>
    </row>
    <row r="7" spans="1:20" ht="15.75" thickBot="1" x14ac:dyDescent="0.3">
      <c r="A7" s="86" t="s">
        <v>78</v>
      </c>
      <c r="B7" s="87"/>
      <c r="C7" s="88"/>
      <c r="D7" s="43"/>
      <c r="E7" s="72" t="s">
        <v>18</v>
      </c>
      <c r="F7" s="71" t="s">
        <v>14</v>
      </c>
      <c r="G7" s="42"/>
    </row>
    <row r="8" spans="1:20" ht="15" customHeight="1" thickBot="1" x14ac:dyDescent="0.35">
      <c r="A8" s="86" t="s">
        <v>76</v>
      </c>
      <c r="B8" s="87"/>
      <c r="C8" s="88"/>
      <c r="D8" s="43"/>
      <c r="E8" s="72" t="s">
        <v>20</v>
      </c>
      <c r="F8" s="73" t="s">
        <v>47</v>
      </c>
      <c r="G8" s="42"/>
      <c r="J8" s="79" t="s">
        <v>6</v>
      </c>
      <c r="K8" s="80"/>
      <c r="L8" s="80"/>
      <c r="M8" s="80"/>
      <c r="N8" s="80"/>
      <c r="O8" s="80"/>
      <c r="P8" s="80"/>
      <c r="Q8" s="80"/>
      <c r="R8" s="80"/>
      <c r="S8" s="81"/>
    </row>
    <row r="9" spans="1:20" x14ac:dyDescent="0.25">
      <c r="A9" s="86" t="s">
        <v>72</v>
      </c>
      <c r="B9" s="87"/>
      <c r="C9" s="88"/>
      <c r="D9" s="43"/>
      <c r="E9" s="43"/>
      <c r="F9" s="42"/>
      <c r="G9" s="42"/>
      <c r="J9" s="38" t="s">
        <v>9</v>
      </c>
      <c r="K9" s="45" t="s">
        <v>56</v>
      </c>
      <c r="L9" s="45" t="s">
        <v>57</v>
      </c>
      <c r="M9" s="45" t="s">
        <v>58</v>
      </c>
      <c r="N9" s="45" t="s">
        <v>59</v>
      </c>
      <c r="O9" s="45" t="s">
        <v>61</v>
      </c>
      <c r="P9" s="45" t="s">
        <v>60</v>
      </c>
      <c r="Q9" s="45" t="s">
        <v>10</v>
      </c>
      <c r="R9" s="45" t="s">
        <v>11</v>
      </c>
      <c r="S9" s="39" t="s">
        <v>12</v>
      </c>
    </row>
    <row r="10" spans="1:20" ht="16.5" customHeight="1" thickBot="1" x14ac:dyDescent="0.4">
      <c r="A10" s="94" t="s">
        <v>80</v>
      </c>
      <c r="B10" s="95"/>
      <c r="C10" s="96"/>
      <c r="D10" s="43"/>
      <c r="E10" s="43"/>
      <c r="F10" s="42"/>
      <c r="G10" s="42"/>
      <c r="H10" s="41"/>
      <c r="J10" s="46" t="str">
        <f>A5</f>
        <v>CCI DE MARTINIQUE 1</v>
      </c>
      <c r="K10" s="65" t="str">
        <f>IF($E$18="","",IF($E$18&gt;$F$18,3,IF($E$18=$F$18,1,0)))</f>
        <v/>
      </c>
      <c r="L10" s="65" t="str">
        <f>IF($E$21="","",IF($E$21&gt;$F$21,3,IF($E$21=$F$21,1,0)))</f>
        <v/>
      </c>
      <c r="M10" s="65" t="str">
        <f>IF($E$24="","",IF($E$24&gt;$F$24,3,IF($E$24=$F$24,1,0)))</f>
        <v/>
      </c>
      <c r="N10" s="65" t="str">
        <f>IF($E$28="","",IF($E$28&gt;$F$28,3,IF($E$28=$F$28,1,0)))</f>
        <v/>
      </c>
      <c r="O10" s="65" t="str">
        <f>IF($E$32="","",IF($E$32&gt;$F$32,3,IF($E$32=$F$32,1,0)))</f>
        <v/>
      </c>
      <c r="P10" s="44" t="str">
        <f t="shared" ref="P10:P15" si="0">IF(K10="","",SUM(K10:O10))</f>
        <v/>
      </c>
      <c r="Q10" s="65" t="str">
        <f>IF($E$18="","",SUM($E$21,$E$24,$E$28,$E$32,$E$18))</f>
        <v/>
      </c>
      <c r="R10" s="65" t="str">
        <f>IF($F$18="","",SUM($F$21,$F$24,$F$28,$F$32,$F$18))</f>
        <v/>
      </c>
      <c r="S10" s="66" t="str">
        <f>IF($E$18="","",Q10-R10)</f>
        <v/>
      </c>
    </row>
    <row r="11" spans="1:20" ht="15.75" x14ac:dyDescent="0.25">
      <c r="H11" s="42"/>
      <c r="J11" s="46" t="str">
        <f t="shared" ref="J11:J15" si="1">A6</f>
        <v>CCAS EDF</v>
      </c>
      <c r="K11" s="65" t="str">
        <f>IF($F$18="","",IF($F$18&gt;$E$18,3,IF($F$18=$E$18,1,0)))</f>
        <v/>
      </c>
      <c r="L11" s="65" t="str">
        <f>IF($E$22="","",IF($E$22&gt;$F$22,3,IF($E$22=$F$22,1,0)))</f>
        <v/>
      </c>
      <c r="M11" s="65" t="str">
        <f>IF($E$25="","",IF($E$25&gt;$F$25,3,IF($E$25=$F$25,1,0)))</f>
        <v/>
      </c>
      <c r="N11" s="65" t="str">
        <f>IF($E$27="","",IF($E$27&gt;$F$27,3,IF($E$27=$F$27,1,0)))</f>
        <v/>
      </c>
      <c r="O11" s="65" t="str">
        <f>IF($E$31="","",IF($E$31&gt;$F$31,3,IF($E$31=$F$31,1,0)))</f>
        <v/>
      </c>
      <c r="P11" s="44" t="str">
        <f t="shared" si="0"/>
        <v/>
      </c>
      <c r="Q11" s="65" t="str">
        <f>IF($F$18="","",SUM($E$22,$E$25,$E$27,$E$31,$F$18))</f>
        <v/>
      </c>
      <c r="R11" s="65" t="str">
        <f>IF($E$18="","",SUM($F$22,$F$25,$F$27,$F$31,$E$18))</f>
        <v/>
      </c>
      <c r="S11" s="66" t="str">
        <f>IF($F$18="","",Q11-R11)</f>
        <v/>
      </c>
    </row>
    <row r="12" spans="1:20" ht="15.75" x14ac:dyDescent="0.25">
      <c r="H12" s="42"/>
      <c r="J12" s="46" t="str">
        <f t="shared" si="1"/>
        <v>CGOS Hopital</v>
      </c>
      <c r="K12" s="65" t="str">
        <f>IF($E$19="","",IF($E$19&gt;$F$19,3,IF($E$19=$F$19,1,0)))</f>
        <v/>
      </c>
      <c r="L12" s="65" t="str">
        <f>IF($F$21="","",IF($F$21&gt;$E$21,3,IF($F$21=$E$21,1,0)))</f>
        <v/>
      </c>
      <c r="M12" s="65" t="str">
        <f>IF($F$26="","",IF($F$26&gt;$E$26,3,IF($F$26=$E$26,1,0)))</f>
        <v/>
      </c>
      <c r="N12" s="65" t="str">
        <f>IF($E$29="","",IF($E$29&gt;$F$29,3,IF($E$29=$F$29,1,0)))</f>
        <v/>
      </c>
      <c r="O12" s="65" t="str">
        <f>IF($F$31="","",IF($F$31&gt;$E$31,3,IF($F$31=$E$31,1,0)))</f>
        <v/>
      </c>
      <c r="P12" s="44" t="str">
        <f t="shared" si="0"/>
        <v/>
      </c>
      <c r="Q12" s="65" t="str">
        <f>IF($E$19="","",SUM($F$21,$F$26,$E$29,$F$31,$E$19))</f>
        <v/>
      </c>
      <c r="R12" s="65" t="str">
        <f>IF($F$19="","",SUM($E$21,$E$26,$F$29,$E$31,$F$19))</f>
        <v/>
      </c>
      <c r="S12" s="66" t="str">
        <f>IF($E$19="","",Q12-R12)</f>
        <v/>
      </c>
    </row>
    <row r="13" spans="1:20" ht="16.5" thickBot="1" x14ac:dyDescent="0.3">
      <c r="H13" s="42"/>
      <c r="J13" s="46" t="str">
        <f t="shared" si="1"/>
        <v>CACEM</v>
      </c>
      <c r="K13" s="65" t="str">
        <f>IF($F$19="","",IF($F$19&gt;$E$19,3,IF($F$19=$E$19,1,0)))</f>
        <v/>
      </c>
      <c r="L13" s="65" t="str">
        <f>IF($E$23="","",IF($E$23&gt;$F$23,3,IF($E$23=$F$23,1,0)))</f>
        <v/>
      </c>
      <c r="M13" s="65" t="str">
        <f>IF($F$24="","",IF($F$24&gt;$E$24,3,IF($F$24=$E$24,1,0)))</f>
        <v/>
      </c>
      <c r="N13" s="65" t="str">
        <f>IF($F$27="","",IF($F$27&gt;$E$27,3,IF($F$27=$E$27,1,0)))</f>
        <v/>
      </c>
      <c r="O13" s="65" t="str">
        <f>IF($E$30="","",IF($E$30&gt;$F$30,3,IF($E$30=$F$30,1,0)))</f>
        <v/>
      </c>
      <c r="P13" s="44" t="str">
        <f t="shared" si="0"/>
        <v/>
      </c>
      <c r="Q13" s="65" t="str">
        <f>IF($F$19="","",SUM($E$23,$F$24,$F$27,$E$30,$F$19))</f>
        <v/>
      </c>
      <c r="R13" s="65" t="str">
        <f>IF($E$19="","",SUM($F$23,$E$24,$E$27,$F$30,$E$19))</f>
        <v/>
      </c>
      <c r="S13" s="66" t="str">
        <f>IF($F$19="","",Q13-R13)</f>
        <v/>
      </c>
    </row>
    <row r="14" spans="1:20" ht="15.75" x14ac:dyDescent="0.25">
      <c r="A14" s="89" t="s">
        <v>0</v>
      </c>
      <c r="B14" s="90"/>
      <c r="C14" s="90"/>
      <c r="D14" s="90"/>
      <c r="E14" s="90"/>
      <c r="F14" s="90"/>
      <c r="G14" s="91"/>
      <c r="H14" s="42"/>
      <c r="J14" s="46" t="str">
        <f t="shared" si="1"/>
        <v>ADAPEI</v>
      </c>
      <c r="K14" s="65" t="str">
        <f>IF($E$20="","",IF($E$20&gt;$F$20,3,IF($E$20=$F$20,1,0)))</f>
        <v/>
      </c>
      <c r="L14" s="65" t="str">
        <f>IF($F$22="","",IF($F$22&gt;$E$22,3,IF($F$22=$E$22,1,0)))</f>
        <v/>
      </c>
      <c r="M14" s="65" t="str">
        <f>IF($E$26="","",IF($E$26&gt;$F$26,3,IF($E$26=$F$26,1,0)))</f>
        <v/>
      </c>
      <c r="N14" s="65" t="str">
        <f>IF($F$28="","",IF($F$28&gt;$E$28,3,IF($F$28=$E$28,1,0)))</f>
        <v/>
      </c>
      <c r="O14" s="65" t="str">
        <f>IF($F$30="","",IF($F$30&gt;$E$30,3,IF($F$30=$E$30,1,0)))</f>
        <v/>
      </c>
      <c r="P14" s="44" t="str">
        <f t="shared" si="0"/>
        <v/>
      </c>
      <c r="Q14" s="65" t="str">
        <f>IF($E$20="","",SUM($F$22,$E$26,$F$28,$F$30,$E$20))</f>
        <v/>
      </c>
      <c r="R14" s="65" t="str">
        <f>IF($F$20="","",SUM($E$22,$F$26,$E$28,$E$30,$F$20))</f>
        <v/>
      </c>
      <c r="S14" s="66" t="str">
        <f>IF($E$20="","",Q14-R14)</f>
        <v/>
      </c>
    </row>
    <row r="15" spans="1:20" ht="16.5" thickBot="1" x14ac:dyDescent="0.3">
      <c r="A15" s="50" t="s">
        <v>1</v>
      </c>
      <c r="B15" s="49" t="s">
        <v>2</v>
      </c>
      <c r="C15" s="49" t="s">
        <v>3</v>
      </c>
      <c r="D15" s="92" t="s">
        <v>4</v>
      </c>
      <c r="E15" s="92"/>
      <c r="F15" s="92"/>
      <c r="G15" s="93"/>
      <c r="H15" s="42"/>
      <c r="J15" s="47" t="str">
        <f t="shared" si="1"/>
        <v>Aéroports de Paris</v>
      </c>
      <c r="K15" s="68" t="str">
        <f>IF($F$20="","",IF($F$20&gt;$E$20,3,IF($F$20=$E$20,1,0)))</f>
        <v/>
      </c>
      <c r="L15" s="68" t="str">
        <f>IF($F$23="","",IF($F$23&gt;$E$23,3,IF($F$23=$E$23,1,0)))</f>
        <v/>
      </c>
      <c r="M15" s="68" t="str">
        <f>IF($F$25="","",IF($F$25&gt;$E$25,3,IF($F$25=$E$25,1,0)))</f>
        <v/>
      </c>
      <c r="N15" s="68" t="str">
        <f>IF($F$29="","",IF($F$29&gt;$E$29,3,IF($F$29=$E$29,1,0)))</f>
        <v/>
      </c>
      <c r="O15" s="68" t="str">
        <f>IF($F$32="","",IF($F$32&gt;$E$32,3,IF($F$32=$E$32,1,0)))</f>
        <v/>
      </c>
      <c r="P15" s="48" t="str">
        <f t="shared" si="0"/>
        <v/>
      </c>
      <c r="Q15" s="68" t="str">
        <f>IF($F$20="","",SUM($F$23,$F$25,$F$29,$F$32,$F$20))</f>
        <v/>
      </c>
      <c r="R15" s="68" t="str">
        <f>IF($E$20="","",SUM($E$23,$E$25,$E$29,$E$32,$E$20))</f>
        <v/>
      </c>
      <c r="S15" s="69" t="str">
        <f>IF($F$20="","",Q15-R15)</f>
        <v/>
      </c>
    </row>
    <row r="16" spans="1:20" ht="15.75" thickBot="1" x14ac:dyDescent="0.3">
      <c r="A16" s="51"/>
      <c r="B16" s="52"/>
      <c r="C16" s="52"/>
      <c r="D16" s="53"/>
      <c r="E16" s="78" t="s">
        <v>5</v>
      </c>
      <c r="F16" s="78"/>
      <c r="G16" s="54"/>
      <c r="H16" s="42"/>
    </row>
    <row r="17" spans="1:7" x14ac:dyDescent="0.25">
      <c r="A17" s="75" t="s">
        <v>62</v>
      </c>
      <c r="B17" s="76"/>
      <c r="C17" s="76"/>
      <c r="D17" s="76"/>
      <c r="E17" s="76"/>
      <c r="F17" s="76"/>
      <c r="G17" s="77"/>
    </row>
    <row r="18" spans="1:7" ht="15.75" x14ac:dyDescent="0.25">
      <c r="A18" s="1">
        <v>1</v>
      </c>
      <c r="B18" s="2">
        <v>43594</v>
      </c>
      <c r="C18" s="3" t="s">
        <v>48</v>
      </c>
      <c r="D18" s="4" t="str">
        <f>A5</f>
        <v>CCI DE MARTINIQUE 1</v>
      </c>
      <c r="E18" s="5"/>
      <c r="F18" s="5"/>
      <c r="G18" s="6" t="str">
        <f>A6</f>
        <v>CCAS EDF</v>
      </c>
    </row>
    <row r="19" spans="1:7" ht="15.75" x14ac:dyDescent="0.25">
      <c r="A19" s="7">
        <v>2</v>
      </c>
      <c r="B19" s="2">
        <v>43594</v>
      </c>
      <c r="C19" s="3" t="s">
        <v>48</v>
      </c>
      <c r="D19" s="4" t="str">
        <f>A7</f>
        <v>CGOS Hopital</v>
      </c>
      <c r="E19" s="5"/>
      <c r="F19" s="5"/>
      <c r="G19" s="6" t="str">
        <f>A8</f>
        <v>CACEM</v>
      </c>
    </row>
    <row r="20" spans="1:7" ht="15.75" x14ac:dyDescent="0.25">
      <c r="A20" s="7">
        <v>1</v>
      </c>
      <c r="B20" s="2">
        <v>43594</v>
      </c>
      <c r="C20" s="8" t="s">
        <v>50</v>
      </c>
      <c r="D20" s="4" t="str">
        <f>A9</f>
        <v>ADAPEI</v>
      </c>
      <c r="E20" s="5"/>
      <c r="F20" s="5"/>
      <c r="G20" s="6" t="str">
        <f>A10</f>
        <v>Aéroports de Paris</v>
      </c>
    </row>
    <row r="21" spans="1:7" ht="15.75" x14ac:dyDescent="0.25">
      <c r="A21" s="7">
        <v>2</v>
      </c>
      <c r="B21" s="2">
        <v>43594</v>
      </c>
      <c r="C21" s="9" t="s">
        <v>50</v>
      </c>
      <c r="D21" s="4" t="str">
        <f>A5</f>
        <v>CCI DE MARTINIQUE 1</v>
      </c>
      <c r="E21" s="5"/>
      <c r="F21" s="5"/>
      <c r="G21" s="6" t="str">
        <f>A7</f>
        <v>CGOS Hopital</v>
      </c>
    </row>
    <row r="22" spans="1:7" ht="15.75" x14ac:dyDescent="0.25">
      <c r="A22" s="7">
        <v>1</v>
      </c>
      <c r="B22" s="2">
        <v>43594</v>
      </c>
      <c r="C22" s="3" t="s">
        <v>52</v>
      </c>
      <c r="D22" s="4" t="str">
        <f>A6</f>
        <v>CCAS EDF</v>
      </c>
      <c r="E22" s="5"/>
      <c r="F22" s="5"/>
      <c r="G22" s="6" t="str">
        <f>A9</f>
        <v>ADAPEI</v>
      </c>
    </row>
    <row r="23" spans="1:7" ht="15.75" x14ac:dyDescent="0.25">
      <c r="A23" s="7">
        <v>2</v>
      </c>
      <c r="B23" s="2">
        <v>43594</v>
      </c>
      <c r="C23" s="8" t="s">
        <v>52</v>
      </c>
      <c r="D23" s="4" t="str">
        <f>A8</f>
        <v>CACEM</v>
      </c>
      <c r="E23" s="5"/>
      <c r="F23" s="5"/>
      <c r="G23" s="6" t="str">
        <f>A10</f>
        <v>Aéroports de Paris</v>
      </c>
    </row>
    <row r="24" spans="1:7" ht="15.75" x14ac:dyDescent="0.25">
      <c r="A24" s="7">
        <v>1</v>
      </c>
      <c r="B24" s="2">
        <v>43594</v>
      </c>
      <c r="C24" s="8" t="s">
        <v>53</v>
      </c>
      <c r="D24" s="4" t="str">
        <f>A5</f>
        <v>CCI DE MARTINIQUE 1</v>
      </c>
      <c r="E24" s="10"/>
      <c r="F24" s="10"/>
      <c r="G24" s="6" t="str">
        <f>A8</f>
        <v>CACEM</v>
      </c>
    </row>
    <row r="25" spans="1:7" ht="15.75" x14ac:dyDescent="0.25">
      <c r="A25" s="7">
        <v>2</v>
      </c>
      <c r="B25" s="2">
        <v>43594</v>
      </c>
      <c r="C25" s="8" t="s">
        <v>53</v>
      </c>
      <c r="D25" s="4" t="str">
        <f>A6</f>
        <v>CCAS EDF</v>
      </c>
      <c r="E25" s="10"/>
      <c r="F25" s="10"/>
      <c r="G25" s="6" t="str">
        <f>A10</f>
        <v>Aéroports de Paris</v>
      </c>
    </row>
    <row r="26" spans="1:7" ht="16.5" thickBot="1" x14ac:dyDescent="0.3">
      <c r="A26" s="11">
        <v>1</v>
      </c>
      <c r="B26" s="2">
        <v>43594</v>
      </c>
      <c r="C26" s="13" t="s">
        <v>54</v>
      </c>
      <c r="D26" s="14" t="str">
        <f>A9</f>
        <v>ADAPEI</v>
      </c>
      <c r="E26" s="13"/>
      <c r="F26" s="13"/>
      <c r="G26" s="15" t="str">
        <f>A7</f>
        <v>CGOS Hopital</v>
      </c>
    </row>
    <row r="27" spans="1:7" ht="15.75" x14ac:dyDescent="0.25">
      <c r="A27" s="16">
        <v>1</v>
      </c>
      <c r="B27" s="2">
        <v>43595</v>
      </c>
      <c r="C27" s="8" t="s">
        <v>49</v>
      </c>
      <c r="D27" s="4" t="str">
        <f>A6</f>
        <v>CCAS EDF</v>
      </c>
      <c r="E27" s="10"/>
      <c r="F27" s="10"/>
      <c r="G27" s="6" t="str">
        <f>A8</f>
        <v>CACEM</v>
      </c>
    </row>
    <row r="28" spans="1:7" ht="15.75" x14ac:dyDescent="0.25">
      <c r="A28" s="17">
        <v>2</v>
      </c>
      <c r="B28" s="2">
        <v>43595</v>
      </c>
      <c r="C28" s="8" t="s">
        <v>49</v>
      </c>
      <c r="D28" s="4" t="str">
        <f>A5</f>
        <v>CCI DE MARTINIQUE 1</v>
      </c>
      <c r="E28" s="18"/>
      <c r="F28" s="18"/>
      <c r="G28" s="6" t="str">
        <f>A9</f>
        <v>ADAPEI</v>
      </c>
    </row>
    <row r="29" spans="1:7" ht="15.75" x14ac:dyDescent="0.25">
      <c r="A29" s="17">
        <v>1</v>
      </c>
      <c r="B29" s="2">
        <v>43595</v>
      </c>
      <c r="C29" s="8" t="s">
        <v>51</v>
      </c>
      <c r="D29" s="4" t="str">
        <f>A7</f>
        <v>CGOS Hopital</v>
      </c>
      <c r="E29" s="19"/>
      <c r="F29" s="19"/>
      <c r="G29" s="20" t="str">
        <f>A10</f>
        <v>Aéroports de Paris</v>
      </c>
    </row>
    <row r="30" spans="1:7" ht="15.75" x14ac:dyDescent="0.25">
      <c r="A30" s="17">
        <v>2</v>
      </c>
      <c r="B30" s="2">
        <v>43595</v>
      </c>
      <c r="C30" s="9" t="s">
        <v>51</v>
      </c>
      <c r="D30" s="4" t="str">
        <f>A8</f>
        <v>CACEM</v>
      </c>
      <c r="E30" s="19"/>
      <c r="F30" s="19"/>
      <c r="G30" s="20" t="str">
        <f>A9</f>
        <v>ADAPEI</v>
      </c>
    </row>
    <row r="31" spans="1:7" ht="15.75" x14ac:dyDescent="0.25">
      <c r="A31" s="22">
        <v>1</v>
      </c>
      <c r="B31" s="2">
        <v>43595</v>
      </c>
      <c r="C31" s="9" t="s">
        <v>55</v>
      </c>
      <c r="D31" s="4" t="str">
        <f>A6</f>
        <v>CCAS EDF</v>
      </c>
      <c r="E31" s="19"/>
      <c r="F31" s="19"/>
      <c r="G31" s="20" t="str">
        <f>A7</f>
        <v>CGOS Hopital</v>
      </c>
    </row>
    <row r="32" spans="1:7" ht="16.5" thickBot="1" x14ac:dyDescent="0.3">
      <c r="A32" s="21">
        <v>2</v>
      </c>
      <c r="B32" s="2">
        <v>43595</v>
      </c>
      <c r="C32" s="9" t="s">
        <v>55</v>
      </c>
      <c r="D32" s="4" t="str">
        <f>A5</f>
        <v>CCI DE MARTINIQUE 1</v>
      </c>
      <c r="E32" s="19"/>
      <c r="F32" s="19"/>
      <c r="G32" s="20" t="str">
        <f>A10</f>
        <v>Aéroports de Paris</v>
      </c>
    </row>
  </sheetData>
  <mergeCells count="15">
    <mergeCell ref="A1:G2"/>
    <mergeCell ref="H1:T2"/>
    <mergeCell ref="A17:G17"/>
    <mergeCell ref="E16:F16"/>
    <mergeCell ref="J8:S8"/>
    <mergeCell ref="E4:F4"/>
    <mergeCell ref="A4:C4"/>
    <mergeCell ref="A5:C5"/>
    <mergeCell ref="A6:C6"/>
    <mergeCell ref="A14:G14"/>
    <mergeCell ref="D15:G15"/>
    <mergeCell ref="A7:C7"/>
    <mergeCell ref="A8:C8"/>
    <mergeCell ref="A9:C9"/>
    <mergeCell ref="A10:C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8188-9EB1-4C25-BA08-E42454776E87}">
  <dimension ref="A1:T32"/>
  <sheetViews>
    <sheetView topLeftCell="A4" workbookViewId="0">
      <selection activeCell="D10" sqref="D10"/>
    </sheetView>
  </sheetViews>
  <sheetFormatPr baseColWidth="10" defaultRowHeight="15" x14ac:dyDescent="0.25"/>
  <cols>
    <col min="4" max="4" width="23" customWidth="1"/>
    <col min="5" max="6" width="6.7109375" customWidth="1"/>
    <col min="7" max="7" width="23.28515625" customWidth="1"/>
    <col min="8" max="8" width="6.7109375" customWidth="1"/>
    <col min="9" max="9" width="11.42578125" customWidth="1"/>
    <col min="10" max="10" width="20" bestFit="1" customWidth="1"/>
    <col min="11" max="15" width="3.7109375" bestFit="1" customWidth="1"/>
    <col min="17" max="19" width="8.7109375" customWidth="1"/>
  </cols>
  <sheetData>
    <row r="1" spans="1:20" x14ac:dyDescent="0.25">
      <c r="A1" s="74" t="s">
        <v>46</v>
      </c>
      <c r="B1" s="74"/>
      <c r="C1" s="74"/>
      <c r="D1" s="74"/>
      <c r="E1" s="74"/>
      <c r="F1" s="74"/>
      <c r="G1" s="74"/>
      <c r="H1" s="74" t="s">
        <v>46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5.75" thickBot="1" x14ac:dyDescent="0.3"/>
    <row r="4" spans="1:20" ht="21" x14ac:dyDescent="0.35">
      <c r="A4" s="83" t="s">
        <v>68</v>
      </c>
      <c r="B4" s="84"/>
      <c r="C4" s="85"/>
      <c r="D4" s="41"/>
      <c r="E4" s="82" t="s">
        <v>16</v>
      </c>
      <c r="F4" s="82"/>
      <c r="G4" s="41"/>
    </row>
    <row r="5" spans="1:20" x14ac:dyDescent="0.25">
      <c r="A5" s="86" t="s">
        <v>69</v>
      </c>
      <c r="B5" s="87"/>
      <c r="C5" s="88"/>
      <c r="D5" s="43"/>
      <c r="E5" s="70" t="s">
        <v>17</v>
      </c>
      <c r="F5" s="71" t="s">
        <v>15</v>
      </c>
      <c r="G5" s="42"/>
    </row>
    <row r="6" spans="1:20" x14ac:dyDescent="0.25">
      <c r="A6" s="86" t="s">
        <v>73</v>
      </c>
      <c r="B6" s="87"/>
      <c r="C6" s="88"/>
      <c r="D6" s="43"/>
      <c r="E6" s="72" t="s">
        <v>19</v>
      </c>
      <c r="F6" s="71" t="s">
        <v>13</v>
      </c>
      <c r="G6" s="42"/>
    </row>
    <row r="7" spans="1:20" ht="15.75" thickBot="1" x14ac:dyDescent="0.3">
      <c r="A7" s="86" t="s">
        <v>77</v>
      </c>
      <c r="B7" s="87"/>
      <c r="C7" s="88"/>
      <c r="D7" s="43"/>
      <c r="E7" s="72" t="s">
        <v>18</v>
      </c>
      <c r="F7" s="71" t="s">
        <v>14</v>
      </c>
      <c r="G7" s="42"/>
    </row>
    <row r="8" spans="1:20" ht="15" customHeight="1" thickBot="1" x14ac:dyDescent="0.35">
      <c r="A8" s="86" t="s">
        <v>75</v>
      </c>
      <c r="B8" s="87"/>
      <c r="C8" s="88"/>
      <c r="D8" s="43"/>
      <c r="E8" s="72" t="s">
        <v>20</v>
      </c>
      <c r="F8" s="73" t="s">
        <v>47</v>
      </c>
      <c r="G8" s="42"/>
      <c r="J8" s="79" t="s">
        <v>68</v>
      </c>
      <c r="K8" s="80"/>
      <c r="L8" s="80"/>
      <c r="M8" s="80"/>
      <c r="N8" s="80"/>
      <c r="O8" s="80"/>
      <c r="P8" s="80"/>
      <c r="Q8" s="80"/>
      <c r="R8" s="80"/>
      <c r="S8" s="81"/>
    </row>
    <row r="9" spans="1:20" x14ac:dyDescent="0.25">
      <c r="A9" s="86" t="s">
        <v>81</v>
      </c>
      <c r="B9" s="87"/>
      <c r="C9" s="88"/>
      <c r="D9" s="43"/>
      <c r="E9" s="43"/>
      <c r="F9" s="42"/>
      <c r="G9" s="42"/>
      <c r="J9" s="38" t="s">
        <v>9</v>
      </c>
      <c r="K9" s="45" t="s">
        <v>56</v>
      </c>
      <c r="L9" s="45" t="s">
        <v>57</v>
      </c>
      <c r="M9" s="45" t="s">
        <v>58</v>
      </c>
      <c r="N9" s="45" t="s">
        <v>59</v>
      </c>
      <c r="O9" s="45" t="s">
        <v>61</v>
      </c>
      <c r="P9" s="45" t="s">
        <v>60</v>
      </c>
      <c r="Q9" s="45" t="s">
        <v>10</v>
      </c>
      <c r="R9" s="45" t="s">
        <v>11</v>
      </c>
      <c r="S9" s="39" t="s">
        <v>12</v>
      </c>
    </row>
    <row r="10" spans="1:20" ht="16.5" customHeight="1" thickBot="1" x14ac:dyDescent="0.4">
      <c r="A10" s="94" t="s">
        <v>74</v>
      </c>
      <c r="B10" s="95"/>
      <c r="C10" s="96"/>
      <c r="D10" s="43"/>
      <c r="E10" s="43"/>
      <c r="F10" s="42"/>
      <c r="G10" s="42"/>
      <c r="H10" s="41"/>
      <c r="J10" s="46" t="str">
        <f>A5</f>
        <v>CCI DE MARTINIQUE 2</v>
      </c>
      <c r="K10" s="65" t="str">
        <f>IF($E$18="","",IF($E$18&gt;$F$18,3,IF($E$18=$F$18,1,0)))</f>
        <v/>
      </c>
      <c r="L10" s="65" t="str">
        <f>IF($E$21="","",IF($E$21&gt;$F$21,3,IF($E$21=$F$21,1,0)))</f>
        <v/>
      </c>
      <c r="M10" s="65" t="str">
        <f>IF($E$24="","",IF($E$24&gt;$F$24,3,IF($E$24=$F$24,1,0)))</f>
        <v/>
      </c>
      <c r="N10" s="65" t="str">
        <f>IF($E$28="","",IF($E$28&gt;$F$28,3,IF($E$28=$F$28,1,0)))</f>
        <v/>
      </c>
      <c r="O10" s="65" t="str">
        <f>IF($E$32="","",IF($E$32&gt;$F$32,3,IF($E$32=$F$32,1,0)))</f>
        <v/>
      </c>
      <c r="P10" s="44" t="str">
        <f t="shared" ref="P10:P15" si="0">IF(K10="","",SUM(K10:O10))</f>
        <v/>
      </c>
      <c r="Q10" s="65" t="str">
        <f>IF($E$18="","",SUM($E$21,$E$24,$E$28,$E$32,$E$18))</f>
        <v/>
      </c>
      <c r="R10" s="65" t="str">
        <f>IF($F$18="","",SUM($F$21,$F$24,$F$28,$F$32,$F$18))</f>
        <v/>
      </c>
      <c r="S10" s="66" t="str">
        <f>IF($E$18="","",Q10-R10)</f>
        <v/>
      </c>
    </row>
    <row r="11" spans="1:20" ht="15.75" x14ac:dyDescent="0.25">
      <c r="H11" s="42"/>
      <c r="J11" s="46" t="str">
        <f t="shared" ref="J11:J15" si="1">A6</f>
        <v>Services de l'Etat</v>
      </c>
      <c r="K11" s="65" t="str">
        <f>IF($F$18="","",IF($F$18&gt;$E$18,3,IF($F$18=$E$18,1,0)))</f>
        <v/>
      </c>
      <c r="L11" s="65" t="str">
        <f>IF($E$22="","",IF($E$22&gt;$F$22,3,IF($E$22=$F$22,1,0)))</f>
        <v/>
      </c>
      <c r="M11" s="65" t="str">
        <f>IF($E$25="","",IF($E$25&gt;$F$25,3,IF($E$25=$F$25,1,0)))</f>
        <v/>
      </c>
      <c r="N11" s="65" t="str">
        <f>IF($E$27="","",IF($E$27&gt;$F$27,3,IF($E$27=$F$27,1,0)))</f>
        <v/>
      </c>
      <c r="O11" s="65" t="str">
        <f>IF($E$31="","",IF($E$31&gt;$F$31,3,IF($E$31=$F$31,1,0)))</f>
        <v/>
      </c>
      <c r="P11" s="44" t="str">
        <f t="shared" si="0"/>
        <v/>
      </c>
      <c r="Q11" s="65" t="str">
        <f>IF($F$18="","",SUM($E$22,$E$25,$E$27,$E$31,$F$18))</f>
        <v/>
      </c>
      <c r="R11" s="65" t="str">
        <f>IF($E$18="","",SUM($F$22,$F$25,$F$27,$F$31,$E$18))</f>
        <v/>
      </c>
      <c r="S11" s="66" t="str">
        <f>IF($F$18="","",Q11-R11)</f>
        <v/>
      </c>
    </row>
    <row r="12" spans="1:20" ht="15.75" x14ac:dyDescent="0.25">
      <c r="H12" s="42"/>
      <c r="J12" s="46" t="str">
        <f t="shared" si="1"/>
        <v>CT Martinique</v>
      </c>
      <c r="K12" s="65" t="str">
        <f>IF($E$19="","",IF($E$19&gt;$F$19,3,IF($E$19=$F$19,1,0)))</f>
        <v/>
      </c>
      <c r="L12" s="65" t="str">
        <f>IF($F$21="","",IF($F$21&gt;$E$21,3,IF($F$21=$E$21,1,0)))</f>
        <v/>
      </c>
      <c r="M12" s="65" t="str">
        <f>IF($F$26="","",IF($F$26&gt;$E$26,3,IF($F$26=$E$26,1,0)))</f>
        <v/>
      </c>
      <c r="N12" s="65" t="str">
        <f>IF($E$29="","",IF($E$29&gt;$F$29,3,IF($E$29=$F$29,1,0)))</f>
        <v/>
      </c>
      <c r="O12" s="65" t="str">
        <f>IF($F$31="","",IF($F$31&gt;$E$31,3,IF($F$31=$E$31,1,0)))</f>
        <v/>
      </c>
      <c r="P12" s="44" t="str">
        <f t="shared" si="0"/>
        <v/>
      </c>
      <c r="Q12" s="65" t="str">
        <f>IF($E$19="","",SUM($F$21,$F$26,$E$29,$F$31,$E$19))</f>
        <v/>
      </c>
      <c r="R12" s="65" t="str">
        <f>IF($F$19="","",SUM($E$21,$E$26,$F$29,$E$31,$F$19))</f>
        <v/>
      </c>
      <c r="S12" s="66" t="str">
        <f>IF($E$19="","",Q12-R12)</f>
        <v/>
      </c>
    </row>
    <row r="13" spans="1:20" ht="16.5" thickBot="1" x14ac:dyDescent="0.3">
      <c r="H13" s="42"/>
      <c r="J13" s="46" t="str">
        <f t="shared" si="1"/>
        <v>GROUPAMA</v>
      </c>
      <c r="K13" s="65" t="str">
        <f>IF($F$19="","",IF($F$19&gt;$E$19,3,IF($F$19=$E$19,1,0)))</f>
        <v/>
      </c>
      <c r="L13" s="65" t="str">
        <f>IF($E$23="","",IF($E$23&gt;$F$23,3,IF($E$23=$F$23,1,0)))</f>
        <v/>
      </c>
      <c r="M13" s="65" t="str">
        <f>IF($F$24="","",IF($F$24&gt;$E$24,3,IF($F$24=$E$24,1,0)))</f>
        <v/>
      </c>
      <c r="N13" s="65" t="str">
        <f>IF($F$27="","",IF($F$27&gt;$E$27,3,IF($F$27=$E$27,1,0)))</f>
        <v/>
      </c>
      <c r="O13" s="65" t="str">
        <f>IF($E$30="","",IF($E$30&gt;$F$30,3,IF($E$30=$F$30,1,0)))</f>
        <v/>
      </c>
      <c r="P13" s="44" t="str">
        <f t="shared" si="0"/>
        <v/>
      </c>
      <c r="Q13" s="65" t="str">
        <f>IF($F$19="","",SUM($E$23,$F$24,$F$27,$E$30,$F$19))</f>
        <v/>
      </c>
      <c r="R13" s="65" t="str">
        <f>IF($E$19="","",SUM($F$23,$E$24,$E$27,$F$30,$E$19))</f>
        <v/>
      </c>
      <c r="S13" s="66" t="str">
        <f>IF($F$19="","",Q13-R13)</f>
        <v/>
      </c>
    </row>
    <row r="14" spans="1:20" ht="15.75" x14ac:dyDescent="0.25">
      <c r="A14" s="89" t="s">
        <v>0</v>
      </c>
      <c r="B14" s="90"/>
      <c r="C14" s="90"/>
      <c r="D14" s="90"/>
      <c r="E14" s="90"/>
      <c r="F14" s="90"/>
      <c r="G14" s="91"/>
      <c r="H14" s="42"/>
      <c r="J14" s="46" t="str">
        <f t="shared" si="1"/>
        <v xml:space="preserve"> Région Île de France</v>
      </c>
      <c r="K14" s="65" t="str">
        <f>IF($E$20="","",IF($E$20&gt;$F$20,3,IF($E$20=$F$20,1,0)))</f>
        <v/>
      </c>
      <c r="L14" s="65" t="str">
        <f>IF($F$22="","",IF($F$22&gt;$E$22,3,IF($F$22=$E$22,1,0)))</f>
        <v/>
      </c>
      <c r="M14" s="65" t="str">
        <f>IF($E$26="","",IF($E$26&gt;$F$26,3,IF($E$26=$F$26,1,0)))</f>
        <v/>
      </c>
      <c r="N14" s="65" t="str">
        <f>IF($F$28="","",IF($F$28&gt;$E$28,3,IF($F$28=$E$28,1,0)))</f>
        <v/>
      </c>
      <c r="O14" s="65" t="str">
        <f>IF($F$30="","",IF($F$30&gt;$E$30,3,IF($F$30=$E$30,1,0)))</f>
        <v/>
      </c>
      <c r="P14" s="44" t="str">
        <f t="shared" si="0"/>
        <v/>
      </c>
      <c r="Q14" s="65" t="str">
        <f>IF($E$20="","",SUM($F$22,$E$26,$F$28,$F$30,$E$20))</f>
        <v/>
      </c>
      <c r="R14" s="65" t="str">
        <f>IF($F$20="","",SUM($E$22,$F$26,$E$28,$E$30,$F$20))</f>
        <v/>
      </c>
      <c r="S14" s="66" t="str">
        <f>IF($E$20="","",Q14-R14)</f>
        <v/>
      </c>
    </row>
    <row r="15" spans="1:20" ht="16.5" thickBot="1" x14ac:dyDescent="0.3">
      <c r="A15" s="50" t="s">
        <v>1</v>
      </c>
      <c r="B15" s="49" t="s">
        <v>2</v>
      </c>
      <c r="C15" s="49" t="s">
        <v>3</v>
      </c>
      <c r="D15" s="92" t="s">
        <v>4</v>
      </c>
      <c r="E15" s="92"/>
      <c r="F15" s="92"/>
      <c r="G15" s="93"/>
      <c r="H15" s="42"/>
      <c r="J15" s="47" t="str">
        <f t="shared" si="1"/>
        <v>Fort de France</v>
      </c>
      <c r="K15" s="68" t="str">
        <f>IF($F$20="","",IF($F$20&gt;$E$20,3,IF($F$20=$E$20,1,0)))</f>
        <v/>
      </c>
      <c r="L15" s="68" t="str">
        <f>IF($F$23="","",IF($F$23&gt;$E$23,3,IF($F$23=$E$23,1,0)))</f>
        <v/>
      </c>
      <c r="M15" s="68" t="str">
        <f>IF($F$25="","",IF($F$25&gt;$E$25,3,IF($F$25=$E$25,1,0)))</f>
        <v/>
      </c>
      <c r="N15" s="68" t="str">
        <f>IF($F$29="","",IF($F$29&gt;$E$29,3,IF($F$29=$E$29,1,0)))</f>
        <v/>
      </c>
      <c r="O15" s="68" t="str">
        <f>IF($F$32="","",IF($F$32&gt;$E$32,3,IF($F$32=$E$32,1,0)))</f>
        <v/>
      </c>
      <c r="P15" s="48" t="str">
        <f t="shared" si="0"/>
        <v/>
      </c>
      <c r="Q15" s="68" t="str">
        <f>IF($F$20="","",SUM($F$23,$F$25,$F$29,$F$32,$F$20))</f>
        <v/>
      </c>
      <c r="R15" s="68" t="str">
        <f>IF($E$20="","",SUM($E$23,$E$25,$E$29,$E$32,$E$20))</f>
        <v/>
      </c>
      <c r="S15" s="69" t="str">
        <f>IF($F$20="","",Q15-R15)</f>
        <v/>
      </c>
    </row>
    <row r="16" spans="1:20" ht="15.75" thickBot="1" x14ac:dyDescent="0.3">
      <c r="A16" s="51"/>
      <c r="B16" s="52"/>
      <c r="C16" s="52"/>
      <c r="D16" s="53"/>
      <c r="E16" s="78" t="s">
        <v>5</v>
      </c>
      <c r="F16" s="78"/>
      <c r="G16" s="54"/>
      <c r="H16" s="42"/>
    </row>
    <row r="17" spans="1:7" x14ac:dyDescent="0.25">
      <c r="A17" s="75" t="s">
        <v>62</v>
      </c>
      <c r="B17" s="76"/>
      <c r="C17" s="76"/>
      <c r="D17" s="76"/>
      <c r="E17" s="76"/>
      <c r="F17" s="76"/>
      <c r="G17" s="77"/>
    </row>
    <row r="18" spans="1:7" ht="15.75" x14ac:dyDescent="0.25">
      <c r="A18" s="1">
        <v>1</v>
      </c>
      <c r="B18" s="2">
        <v>43594</v>
      </c>
      <c r="C18" s="3" t="s">
        <v>49</v>
      </c>
      <c r="D18" s="4" t="str">
        <f>A5</f>
        <v>CCI DE MARTINIQUE 2</v>
      </c>
      <c r="E18" s="5"/>
      <c r="F18" s="5"/>
      <c r="G18" s="6" t="str">
        <f>A6</f>
        <v>Services de l'Etat</v>
      </c>
    </row>
    <row r="19" spans="1:7" ht="15.75" x14ac:dyDescent="0.25">
      <c r="A19" s="7">
        <v>2</v>
      </c>
      <c r="B19" s="2">
        <v>43594</v>
      </c>
      <c r="C19" s="3" t="s">
        <v>49</v>
      </c>
      <c r="D19" s="4" t="str">
        <f>A7</f>
        <v>CT Martinique</v>
      </c>
      <c r="E19" s="5"/>
      <c r="F19" s="5"/>
      <c r="G19" s="6" t="str">
        <f>A8</f>
        <v>GROUPAMA</v>
      </c>
    </row>
    <row r="20" spans="1:7" ht="15.75" x14ac:dyDescent="0.25">
      <c r="A20" s="7">
        <v>1</v>
      </c>
      <c r="B20" s="2">
        <v>43594</v>
      </c>
      <c r="C20" s="67" t="s">
        <v>51</v>
      </c>
      <c r="D20" s="4" t="str">
        <f>A9</f>
        <v xml:space="preserve"> Région Île de France</v>
      </c>
      <c r="E20" s="5"/>
      <c r="F20" s="5"/>
      <c r="G20" s="6" t="str">
        <f>A10</f>
        <v>Fort de France</v>
      </c>
    </row>
    <row r="21" spans="1:7" ht="15.75" x14ac:dyDescent="0.25">
      <c r="A21" s="7">
        <v>2</v>
      </c>
      <c r="B21" s="2">
        <v>43594</v>
      </c>
      <c r="C21" s="64" t="s">
        <v>51</v>
      </c>
      <c r="D21" s="4" t="str">
        <f>A5</f>
        <v>CCI DE MARTINIQUE 2</v>
      </c>
      <c r="E21" s="5"/>
      <c r="F21" s="5"/>
      <c r="G21" s="6" t="str">
        <f>A7</f>
        <v>CT Martinique</v>
      </c>
    </row>
    <row r="22" spans="1:7" ht="15.75" x14ac:dyDescent="0.25">
      <c r="A22" s="7">
        <v>1</v>
      </c>
      <c r="B22" s="2">
        <v>43594</v>
      </c>
      <c r="C22" s="3" t="s">
        <v>55</v>
      </c>
      <c r="D22" s="4" t="str">
        <f>A6</f>
        <v>Services de l'Etat</v>
      </c>
      <c r="E22" s="5"/>
      <c r="F22" s="5"/>
      <c r="G22" s="6" t="str">
        <f>A9</f>
        <v xml:space="preserve"> Région Île de France</v>
      </c>
    </row>
    <row r="23" spans="1:7" ht="15.75" x14ac:dyDescent="0.25">
      <c r="A23" s="7">
        <v>2</v>
      </c>
      <c r="B23" s="2">
        <v>43594</v>
      </c>
      <c r="C23" s="67" t="s">
        <v>55</v>
      </c>
      <c r="D23" s="4" t="str">
        <f>A8</f>
        <v>GROUPAMA</v>
      </c>
      <c r="E23" s="5"/>
      <c r="F23" s="5"/>
      <c r="G23" s="6" t="str">
        <f>A10</f>
        <v>Fort de France</v>
      </c>
    </row>
    <row r="24" spans="1:7" ht="15.75" x14ac:dyDescent="0.25">
      <c r="A24" s="7">
        <v>1</v>
      </c>
      <c r="B24" s="2">
        <v>43594</v>
      </c>
      <c r="C24" s="67" t="s">
        <v>70</v>
      </c>
      <c r="D24" s="4" t="str">
        <f>A5</f>
        <v>CCI DE MARTINIQUE 2</v>
      </c>
      <c r="E24" s="10"/>
      <c r="F24" s="10"/>
      <c r="G24" s="6" t="str">
        <f>A8</f>
        <v>GROUPAMA</v>
      </c>
    </row>
    <row r="25" spans="1:7" ht="15.75" x14ac:dyDescent="0.25">
      <c r="A25" s="7">
        <v>2</v>
      </c>
      <c r="B25" s="2">
        <v>43594</v>
      </c>
      <c r="C25" s="67" t="s">
        <v>70</v>
      </c>
      <c r="D25" s="4" t="str">
        <f>A6</f>
        <v>Services de l'Etat</v>
      </c>
      <c r="E25" s="10"/>
      <c r="F25" s="10"/>
      <c r="G25" s="6" t="str">
        <f>A10</f>
        <v>Fort de France</v>
      </c>
    </row>
    <row r="26" spans="1:7" ht="16.5" thickBot="1" x14ac:dyDescent="0.3">
      <c r="A26" s="11">
        <v>1</v>
      </c>
      <c r="B26" s="2">
        <v>43594</v>
      </c>
      <c r="C26" s="63" t="s">
        <v>54</v>
      </c>
      <c r="D26" s="14" t="str">
        <f>A9</f>
        <v xml:space="preserve"> Région Île de France</v>
      </c>
      <c r="E26" s="63"/>
      <c r="F26" s="63"/>
      <c r="G26" s="15" t="str">
        <f>A7</f>
        <v>CT Martinique</v>
      </c>
    </row>
    <row r="27" spans="1:7" ht="15.75" x14ac:dyDescent="0.25">
      <c r="A27" s="16">
        <v>1</v>
      </c>
      <c r="B27" s="2">
        <v>43595</v>
      </c>
      <c r="C27" s="67" t="s">
        <v>48</v>
      </c>
      <c r="D27" s="4" t="str">
        <f>A6</f>
        <v>Services de l'Etat</v>
      </c>
      <c r="E27" s="10"/>
      <c r="F27" s="10"/>
      <c r="G27" s="6" t="str">
        <f>A8</f>
        <v>GROUPAMA</v>
      </c>
    </row>
    <row r="28" spans="1:7" ht="15.75" x14ac:dyDescent="0.25">
      <c r="A28" s="17">
        <v>2</v>
      </c>
      <c r="B28" s="2">
        <v>43595</v>
      </c>
      <c r="C28" s="67" t="s">
        <v>48</v>
      </c>
      <c r="D28" s="4" t="str">
        <f>A5</f>
        <v>CCI DE MARTINIQUE 2</v>
      </c>
      <c r="E28" s="18"/>
      <c r="F28" s="18"/>
      <c r="G28" s="6" t="str">
        <f>A9</f>
        <v xml:space="preserve"> Région Île de France</v>
      </c>
    </row>
    <row r="29" spans="1:7" ht="15.75" x14ac:dyDescent="0.25">
      <c r="A29" s="17">
        <v>1</v>
      </c>
      <c r="B29" s="2">
        <v>43595</v>
      </c>
      <c r="C29" s="67" t="s">
        <v>50</v>
      </c>
      <c r="D29" s="4" t="str">
        <f>A7</f>
        <v>CT Martinique</v>
      </c>
      <c r="E29" s="65"/>
      <c r="F29" s="65"/>
      <c r="G29" s="20" t="str">
        <f>A10</f>
        <v>Fort de France</v>
      </c>
    </row>
    <row r="30" spans="1:7" ht="15.75" x14ac:dyDescent="0.25">
      <c r="A30" s="17">
        <v>2</v>
      </c>
      <c r="B30" s="2">
        <v>43595</v>
      </c>
      <c r="C30" s="64" t="s">
        <v>50</v>
      </c>
      <c r="D30" s="4" t="str">
        <f>A8</f>
        <v>GROUPAMA</v>
      </c>
      <c r="E30" s="65"/>
      <c r="F30" s="65"/>
      <c r="G30" s="20" t="str">
        <f>A9</f>
        <v xml:space="preserve"> Région Île de France</v>
      </c>
    </row>
    <row r="31" spans="1:7" ht="15.75" x14ac:dyDescent="0.25">
      <c r="A31" s="22">
        <v>1</v>
      </c>
      <c r="B31" s="2">
        <v>43595</v>
      </c>
      <c r="C31" s="64" t="s">
        <v>52</v>
      </c>
      <c r="D31" s="4" t="str">
        <f>A6</f>
        <v>Services de l'Etat</v>
      </c>
      <c r="E31" s="65"/>
      <c r="F31" s="65"/>
      <c r="G31" s="20" t="str">
        <f>A7</f>
        <v>CT Martinique</v>
      </c>
    </row>
    <row r="32" spans="1:7" ht="16.5" thickBot="1" x14ac:dyDescent="0.3">
      <c r="A32" s="21">
        <v>2</v>
      </c>
      <c r="B32" s="2">
        <v>43595</v>
      </c>
      <c r="C32" s="64" t="s">
        <v>52</v>
      </c>
      <c r="D32" s="4" t="str">
        <f>A5</f>
        <v>CCI DE MARTINIQUE 2</v>
      </c>
      <c r="E32" s="65"/>
      <c r="F32" s="65"/>
      <c r="G32" s="20" t="str">
        <f>A10</f>
        <v>Fort de France</v>
      </c>
    </row>
  </sheetData>
  <mergeCells count="15">
    <mergeCell ref="J8:S8"/>
    <mergeCell ref="A9:C9"/>
    <mergeCell ref="A10:C10"/>
    <mergeCell ref="A14:G14"/>
    <mergeCell ref="A1:G2"/>
    <mergeCell ref="H1:T2"/>
    <mergeCell ref="A4:C4"/>
    <mergeCell ref="E4:F4"/>
    <mergeCell ref="A5:C5"/>
    <mergeCell ref="A6:C6"/>
    <mergeCell ref="D15:G15"/>
    <mergeCell ref="E16:F16"/>
    <mergeCell ref="A17:G17"/>
    <mergeCell ref="A7:C7"/>
    <mergeCell ref="A8:C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5" workbookViewId="0">
      <selection activeCell="E13" sqref="E13"/>
    </sheetView>
  </sheetViews>
  <sheetFormatPr baseColWidth="10" defaultRowHeight="15" x14ac:dyDescent="0.25"/>
  <cols>
    <col min="3" max="3" width="9.28515625" customWidth="1"/>
    <col min="4" max="4" width="12.42578125" customWidth="1"/>
    <col min="7" max="7" width="12.85546875" customWidth="1"/>
  </cols>
  <sheetData>
    <row r="1" spans="1:7" x14ac:dyDescent="0.25">
      <c r="C1" s="74" t="s">
        <v>46</v>
      </c>
      <c r="D1" s="74"/>
      <c r="E1" s="74"/>
    </row>
    <row r="2" spans="1:7" x14ac:dyDescent="0.25">
      <c r="C2" s="74"/>
      <c r="D2" s="74"/>
      <c r="E2" s="74"/>
    </row>
    <row r="6" spans="1:7" x14ac:dyDescent="0.25">
      <c r="A6" s="101" t="s">
        <v>45</v>
      </c>
      <c r="B6" s="101"/>
      <c r="C6" s="101"/>
      <c r="D6" s="101"/>
      <c r="E6" s="101"/>
      <c r="F6" s="101"/>
      <c r="G6" s="101"/>
    </row>
    <row r="7" spans="1:7" x14ac:dyDescent="0.25">
      <c r="A7" s="101"/>
      <c r="B7" s="101"/>
      <c r="C7" s="101"/>
      <c r="D7" s="101"/>
      <c r="E7" s="101"/>
      <c r="F7" s="101"/>
      <c r="G7" s="101"/>
    </row>
    <row r="8" spans="1:7" x14ac:dyDescent="0.25">
      <c r="A8" s="102" t="s">
        <v>7</v>
      </c>
      <c r="B8" s="102"/>
      <c r="C8" s="102"/>
      <c r="D8" s="102"/>
      <c r="E8" s="102"/>
      <c r="F8" s="102"/>
      <c r="G8" s="102"/>
    </row>
    <row r="9" spans="1:7" ht="15.75" thickBot="1" x14ac:dyDescent="0.3">
      <c r="C9" s="23"/>
    </row>
    <row r="10" spans="1:7" ht="15.75" thickBot="1" x14ac:dyDescent="0.3">
      <c r="A10" s="24"/>
      <c r="B10" s="97" t="s">
        <v>31</v>
      </c>
      <c r="C10" s="98"/>
      <c r="D10" s="98"/>
      <c r="E10" s="98"/>
      <c r="F10" s="98"/>
      <c r="G10" s="99"/>
    </row>
    <row r="11" spans="1:7" x14ac:dyDescent="0.25">
      <c r="A11" s="25" t="s">
        <v>1</v>
      </c>
      <c r="B11" s="26" t="s">
        <v>2</v>
      </c>
      <c r="C11" s="26" t="s">
        <v>3</v>
      </c>
      <c r="D11" s="27"/>
      <c r="E11" s="100" t="s">
        <v>21</v>
      </c>
      <c r="F11" s="100"/>
      <c r="G11" s="28"/>
    </row>
    <row r="12" spans="1:7" x14ac:dyDescent="0.25">
      <c r="A12" s="29"/>
      <c r="B12" s="2" t="s">
        <v>27</v>
      </c>
      <c r="C12" s="30"/>
      <c r="D12" s="55" t="s">
        <v>22</v>
      </c>
      <c r="E12" s="31"/>
      <c r="F12" s="31"/>
      <c r="G12" s="36" t="s">
        <v>41</v>
      </c>
    </row>
    <row r="13" spans="1:7" x14ac:dyDescent="0.25">
      <c r="A13" s="29"/>
      <c r="B13" s="2" t="s">
        <v>27</v>
      </c>
      <c r="C13" s="30"/>
      <c r="D13" s="55" t="s">
        <v>23</v>
      </c>
      <c r="E13" s="31"/>
      <c r="F13" s="31"/>
      <c r="G13" s="36" t="s">
        <v>40</v>
      </c>
    </row>
    <row r="14" spans="1:7" x14ac:dyDescent="0.25">
      <c r="A14" s="56"/>
      <c r="B14" s="57" t="s">
        <v>27</v>
      </c>
      <c r="C14" s="58"/>
      <c r="D14" s="59" t="s">
        <v>42</v>
      </c>
      <c r="E14" s="60"/>
      <c r="F14" s="60"/>
      <c r="G14" s="61" t="s">
        <v>8</v>
      </c>
    </row>
    <row r="15" spans="1:7" x14ac:dyDescent="0.25">
      <c r="A15" s="62"/>
      <c r="B15" s="2" t="s">
        <v>27</v>
      </c>
      <c r="C15" s="30"/>
      <c r="D15" s="55" t="s">
        <v>43</v>
      </c>
      <c r="E15" s="31"/>
      <c r="F15" s="31"/>
      <c r="G15" s="55" t="s">
        <v>44</v>
      </c>
    </row>
    <row r="16" spans="1:7" ht="15.75" thickBot="1" x14ac:dyDescent="0.3"/>
    <row r="17" spans="1:7" ht="15.75" thickBot="1" x14ac:dyDescent="0.3">
      <c r="A17" s="24"/>
      <c r="B17" s="97" t="s">
        <v>63</v>
      </c>
      <c r="C17" s="98"/>
      <c r="D17" s="98"/>
      <c r="E17" s="98"/>
      <c r="F17" s="98"/>
      <c r="G17" s="99"/>
    </row>
    <row r="18" spans="1:7" x14ac:dyDescent="0.25">
      <c r="A18" s="25" t="s">
        <v>1</v>
      </c>
      <c r="B18" s="26" t="s">
        <v>2</v>
      </c>
      <c r="C18" s="26" t="s">
        <v>3</v>
      </c>
      <c r="D18" s="40"/>
      <c r="E18" s="100" t="s">
        <v>21</v>
      </c>
      <c r="F18" s="100"/>
      <c r="G18" s="28"/>
    </row>
    <row r="19" spans="1:7" x14ac:dyDescent="0.25">
      <c r="A19" s="29"/>
      <c r="B19" s="2" t="s">
        <v>27</v>
      </c>
      <c r="C19" s="30"/>
      <c r="D19" s="55" t="s">
        <v>64</v>
      </c>
      <c r="E19" s="31"/>
      <c r="F19" s="31"/>
      <c r="G19" s="36" t="s">
        <v>65</v>
      </c>
    </row>
    <row r="20" spans="1:7" x14ac:dyDescent="0.25">
      <c r="A20" s="29"/>
      <c r="B20" s="2" t="s">
        <v>27</v>
      </c>
      <c r="C20" s="30"/>
      <c r="D20" s="55" t="s">
        <v>66</v>
      </c>
      <c r="E20" s="31"/>
      <c r="F20" s="31"/>
      <c r="G20" s="36" t="s">
        <v>67</v>
      </c>
    </row>
    <row r="21" spans="1:7" ht="15.75" thickBot="1" x14ac:dyDescent="0.3"/>
    <row r="22" spans="1:7" ht="15.75" thickBot="1" x14ac:dyDescent="0.3">
      <c r="A22" s="24"/>
      <c r="B22" s="97" t="s">
        <v>28</v>
      </c>
      <c r="C22" s="98"/>
      <c r="D22" s="98"/>
      <c r="E22" s="98"/>
      <c r="F22" s="98"/>
      <c r="G22" s="99"/>
    </row>
    <row r="23" spans="1:7" x14ac:dyDescent="0.25">
      <c r="A23" s="25" t="s">
        <v>1</v>
      </c>
      <c r="B23" s="26" t="s">
        <v>2</v>
      </c>
      <c r="C23" s="26" t="s">
        <v>3</v>
      </c>
      <c r="D23" s="27"/>
      <c r="E23" s="100" t="s">
        <v>24</v>
      </c>
      <c r="F23" s="100"/>
      <c r="G23" s="28"/>
    </row>
    <row r="24" spans="1:7" ht="15.75" thickBot="1" x14ac:dyDescent="0.3">
      <c r="A24" s="32"/>
      <c r="B24" s="12" t="s">
        <v>30</v>
      </c>
      <c r="C24" s="33"/>
      <c r="D24" s="35" t="s">
        <v>38</v>
      </c>
      <c r="E24" s="34"/>
      <c r="F24" s="34"/>
      <c r="G24" s="37" t="s">
        <v>39</v>
      </c>
    </row>
    <row r="25" spans="1:7" ht="15.75" thickBot="1" x14ac:dyDescent="0.3"/>
    <row r="26" spans="1:7" ht="15.75" thickBot="1" x14ac:dyDescent="0.3">
      <c r="A26" s="24"/>
      <c r="B26" s="97" t="s">
        <v>29</v>
      </c>
      <c r="C26" s="98"/>
      <c r="D26" s="98"/>
      <c r="E26" s="98"/>
      <c r="F26" s="98"/>
      <c r="G26" s="99"/>
    </row>
    <row r="27" spans="1:7" x14ac:dyDescent="0.25">
      <c r="A27" s="25" t="s">
        <v>1</v>
      </c>
      <c r="B27" s="26" t="s">
        <v>2</v>
      </c>
      <c r="C27" s="26" t="s">
        <v>3</v>
      </c>
      <c r="D27" s="27"/>
      <c r="E27" s="100" t="s">
        <v>24</v>
      </c>
      <c r="F27" s="100"/>
      <c r="G27" s="28"/>
    </row>
    <row r="28" spans="1:7" ht="15.75" thickBot="1" x14ac:dyDescent="0.3">
      <c r="A28" s="32"/>
      <c r="B28" s="12" t="s">
        <v>30</v>
      </c>
      <c r="C28" s="33"/>
      <c r="D28" s="35" t="s">
        <v>36</v>
      </c>
      <c r="E28" s="34"/>
      <c r="F28" s="34"/>
      <c r="G28" s="37" t="s">
        <v>37</v>
      </c>
    </row>
    <row r="29" spans="1:7" ht="15.75" thickBot="1" x14ac:dyDescent="0.3"/>
    <row r="30" spans="1:7" ht="15.75" thickBot="1" x14ac:dyDescent="0.3">
      <c r="A30" s="24"/>
      <c r="B30" s="97" t="s">
        <v>25</v>
      </c>
      <c r="C30" s="98"/>
      <c r="D30" s="98"/>
      <c r="E30" s="98"/>
      <c r="F30" s="98"/>
      <c r="G30" s="99"/>
    </row>
    <row r="31" spans="1:7" x14ac:dyDescent="0.25">
      <c r="A31" s="25" t="s">
        <v>1</v>
      </c>
      <c r="B31" s="26" t="s">
        <v>2</v>
      </c>
      <c r="C31" s="26" t="s">
        <v>3</v>
      </c>
      <c r="D31" s="27"/>
      <c r="E31" s="100" t="s">
        <v>24</v>
      </c>
      <c r="F31" s="100"/>
      <c r="G31" s="28"/>
    </row>
    <row r="32" spans="1:7" ht="15.75" thickBot="1" x14ac:dyDescent="0.3">
      <c r="A32" s="32"/>
      <c r="B32" s="12" t="s">
        <v>30</v>
      </c>
      <c r="C32" s="33"/>
      <c r="D32" s="35" t="s">
        <v>32</v>
      </c>
      <c r="E32" s="34"/>
      <c r="F32" s="34"/>
      <c r="G32" s="37" t="s">
        <v>33</v>
      </c>
    </row>
    <row r="33" spans="1:7" ht="15.75" thickBot="1" x14ac:dyDescent="0.3"/>
    <row r="34" spans="1:7" ht="15.75" thickBot="1" x14ac:dyDescent="0.3">
      <c r="A34" s="24"/>
      <c r="B34" s="97" t="s">
        <v>26</v>
      </c>
      <c r="C34" s="98"/>
      <c r="D34" s="98"/>
      <c r="E34" s="98"/>
      <c r="F34" s="98"/>
      <c r="G34" s="99"/>
    </row>
    <row r="35" spans="1:7" x14ac:dyDescent="0.25">
      <c r="A35" s="25" t="s">
        <v>1</v>
      </c>
      <c r="B35" s="26" t="s">
        <v>2</v>
      </c>
      <c r="C35" s="26" t="s">
        <v>3</v>
      </c>
      <c r="D35" s="27"/>
      <c r="E35" s="100" t="s">
        <v>24</v>
      </c>
      <c r="F35" s="100"/>
      <c r="G35" s="28"/>
    </row>
    <row r="36" spans="1:7" ht="15.75" thickBot="1" x14ac:dyDescent="0.3">
      <c r="A36" s="32"/>
      <c r="B36" s="12" t="s">
        <v>30</v>
      </c>
      <c r="C36" s="33"/>
      <c r="D36" s="35" t="s">
        <v>34</v>
      </c>
      <c r="E36" s="34"/>
      <c r="F36" s="34"/>
      <c r="G36" s="37" t="s">
        <v>35</v>
      </c>
    </row>
  </sheetData>
  <mergeCells count="15">
    <mergeCell ref="B34:G34"/>
    <mergeCell ref="E35:F35"/>
    <mergeCell ref="B22:G22"/>
    <mergeCell ref="E23:F23"/>
    <mergeCell ref="C1:E2"/>
    <mergeCell ref="B26:G26"/>
    <mergeCell ref="E27:F27"/>
    <mergeCell ref="B30:G30"/>
    <mergeCell ref="E31:F31"/>
    <mergeCell ref="A6:G7"/>
    <mergeCell ref="A8:G8"/>
    <mergeCell ref="B10:G10"/>
    <mergeCell ref="E11:F11"/>
    <mergeCell ref="B17:G17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Poule A</vt:lpstr>
      <vt:lpstr>Poule B</vt:lpstr>
      <vt:lpstr>Phases finales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Thomas le lann</cp:lastModifiedBy>
  <cp:lastPrinted>2019-04-25T12:10:06Z</cp:lastPrinted>
  <dcterms:created xsi:type="dcterms:W3CDTF">2019-04-25T07:52:19Z</dcterms:created>
  <dcterms:modified xsi:type="dcterms:W3CDTF">2019-05-07T00:48:38Z</dcterms:modified>
</cp:coreProperties>
</file>